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Data\1. Capability Building Supports 2023\Training Workshops\9. September\14.09.23 - Smart Operations Purchasing Webinar\"/>
    </mc:Choice>
  </mc:AlternateContent>
  <xr:revisionPtr revIDLastSave="0" documentId="8_{BEA552D5-50E2-4F0F-BD88-162677207BA5}" xr6:coauthVersionLast="47" xr6:coauthVersionMax="47" xr10:uidLastSave="{00000000-0000-0000-0000-000000000000}"/>
  <bookViews>
    <workbookView xWindow="33720" yWindow="-7545" windowWidth="29040" windowHeight="15720" xr2:uid="{00000000-000D-0000-FFFF-FFFF00000000}"/>
  </bookViews>
  <sheets>
    <sheet name="Summary " sheetId="2" r:id="rId1"/>
    <sheet name="MOM " sheetId="5" r:id="rId2"/>
    <sheet name="Full Set " sheetId="3" r:id="rId3"/>
    <sheet name="Supplier 1" sheetId="6" r:id="rId4"/>
    <sheet name="Supplier 2" sheetId="8" r:id="rId5"/>
    <sheet name="Supplier 3" sheetId="7" r:id="rId6"/>
    <sheet name="Sheet1" sheetId="4" state="hidden" r:id="rId7"/>
    <sheet name="League Tables" sheetId="1" state="hidden" r:id="rId8"/>
  </sheets>
  <definedNames>
    <definedName name="_xlnm._FilterDatabase" localSheetId="2" hidden="1">'Full Set '!$A$3:$AF$63</definedName>
    <definedName name="_xlnm._FilterDatabase" localSheetId="7" hidden="1">'League Tables'!$A$1:$T$277</definedName>
    <definedName name="_xlnm._FilterDatabase" localSheetId="1" hidden="1">'MOM '!$A$3:$V$62</definedName>
    <definedName name="_xlnm._FilterDatabase" localSheetId="6" hidden="1">Sheet1!$A$1:$Z$86</definedName>
    <definedName name="_xlnm._FilterDatabase" localSheetId="3" hidden="1">'Supplier 1'!$A$3:$W$1134</definedName>
    <definedName name="_xlnm._FilterDatabase" localSheetId="4" hidden="1">'Supplier 2'!$A$3:$U$608</definedName>
    <definedName name="_xlnm._FilterDatabase" localSheetId="5" hidden="1">'Supplier 3'!$A$3:$U$671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0" i="3" l="1"/>
  <c r="R34" i="3"/>
  <c r="F54" i="3"/>
  <c r="F34" i="3"/>
  <c r="F3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5" i="3"/>
  <c r="F56" i="3"/>
  <c r="F57" i="3"/>
  <c r="F58" i="3"/>
  <c r="F59" i="3"/>
  <c r="F60" i="3"/>
  <c r="F61" i="3"/>
  <c r="F62" i="3"/>
  <c r="F13" i="3"/>
  <c r="D4" i="5"/>
  <c r="Y5" i="3"/>
  <c r="N55" i="5"/>
  <c r="N36" i="5"/>
  <c r="N4" i="5"/>
  <c r="O7" i="5"/>
  <c r="O16" i="5"/>
  <c r="N14" i="5"/>
  <c r="N27" i="5"/>
  <c r="N31" i="5"/>
  <c r="N39" i="5"/>
  <c r="N40" i="5"/>
  <c r="N41" i="5"/>
  <c r="N42" i="5"/>
  <c r="N44" i="5"/>
  <c r="N45" i="5"/>
  <c r="N46" i="5"/>
  <c r="N47" i="5"/>
  <c r="N48" i="5"/>
  <c r="N49" i="5"/>
  <c r="N50" i="5"/>
  <c r="N51" i="5"/>
  <c r="N52" i="5"/>
  <c r="N57" i="5"/>
  <c r="N58" i="5"/>
  <c r="N59" i="5"/>
  <c r="N60" i="5"/>
  <c r="N61" i="5"/>
  <c r="N15" i="5"/>
  <c r="N16" i="5"/>
  <c r="N28" i="5"/>
  <c r="N53" i="5"/>
  <c r="E29" i="5"/>
  <c r="F29" i="5" s="1"/>
  <c r="I14" i="5"/>
  <c r="I15" i="5"/>
  <c r="I26" i="5"/>
  <c r="I27" i="5"/>
  <c r="I35" i="5"/>
  <c r="I38" i="5"/>
  <c r="I39" i="5"/>
  <c r="I47" i="5"/>
  <c r="I49" i="5"/>
  <c r="I50" i="5"/>
  <c r="I51" i="5"/>
  <c r="I53" i="5"/>
  <c r="I55" i="5"/>
  <c r="I57" i="5"/>
  <c r="I58" i="5"/>
  <c r="I59" i="5"/>
  <c r="I61" i="5"/>
  <c r="I4" i="5"/>
  <c r="D15" i="5"/>
  <c r="D27" i="5"/>
  <c r="D29" i="5"/>
  <c r="D30" i="5"/>
  <c r="D34" i="5"/>
  <c r="D39" i="5"/>
  <c r="D42" i="5"/>
  <c r="D47" i="5"/>
  <c r="D51" i="5"/>
  <c r="D52" i="5"/>
  <c r="D53" i="5"/>
  <c r="D54" i="5"/>
  <c r="D55" i="5"/>
  <c r="D58" i="5"/>
  <c r="D59" i="5"/>
  <c r="N18" i="5"/>
  <c r="N19" i="5"/>
  <c r="N24" i="5"/>
  <c r="N25" i="5"/>
  <c r="N26" i="5"/>
  <c r="N30" i="5"/>
  <c r="N38" i="5"/>
  <c r="N43" i="5"/>
  <c r="N54" i="5"/>
  <c r="O62" i="5"/>
  <c r="M62" i="5"/>
  <c r="J62" i="5"/>
  <c r="H62" i="5"/>
  <c r="E62" i="5"/>
  <c r="C62" i="5"/>
  <c r="D61" i="5"/>
  <c r="I60" i="5"/>
  <c r="D60" i="5"/>
  <c r="D57" i="5"/>
  <c r="N56" i="5"/>
  <c r="I56" i="5"/>
  <c r="D56" i="5"/>
  <c r="I54" i="5"/>
  <c r="I52" i="5"/>
  <c r="D50" i="5"/>
  <c r="D49" i="5"/>
  <c r="I48" i="5"/>
  <c r="D48" i="5"/>
  <c r="I46" i="5"/>
  <c r="D46" i="5"/>
  <c r="I45" i="5"/>
  <c r="D45" i="5"/>
  <c r="I44" i="5"/>
  <c r="D44" i="5"/>
  <c r="I43" i="5"/>
  <c r="D43" i="5"/>
  <c r="I42" i="5"/>
  <c r="I41" i="5"/>
  <c r="D41" i="5"/>
  <c r="I40" i="5"/>
  <c r="D40" i="5"/>
  <c r="D38" i="5"/>
  <c r="N37" i="5"/>
  <c r="I37" i="5"/>
  <c r="D37" i="5"/>
  <c r="I36" i="5"/>
  <c r="D36" i="5"/>
  <c r="N35" i="5"/>
  <c r="D35" i="5"/>
  <c r="N34" i="5"/>
  <c r="I34" i="5"/>
  <c r="N33" i="5"/>
  <c r="I33" i="5"/>
  <c r="D33" i="5"/>
  <c r="N32" i="5"/>
  <c r="I32" i="5"/>
  <c r="D32" i="5"/>
  <c r="I31" i="5"/>
  <c r="D31" i="5"/>
  <c r="I30" i="5"/>
  <c r="N29" i="5"/>
  <c r="I29" i="5"/>
  <c r="I28" i="5"/>
  <c r="D28" i="5"/>
  <c r="D26" i="5"/>
  <c r="I25" i="5"/>
  <c r="D25" i="5"/>
  <c r="I24" i="5"/>
  <c r="D24" i="5"/>
  <c r="N23" i="5"/>
  <c r="I23" i="5"/>
  <c r="D23" i="5"/>
  <c r="N22" i="5"/>
  <c r="I22" i="5"/>
  <c r="D22" i="5"/>
  <c r="N21" i="5"/>
  <c r="I21" i="5"/>
  <c r="D21" i="5"/>
  <c r="N20" i="5"/>
  <c r="I20" i="5"/>
  <c r="D20" i="5"/>
  <c r="I19" i="5"/>
  <c r="D19" i="5"/>
  <c r="I18" i="5"/>
  <c r="D18" i="5"/>
  <c r="N17" i="5"/>
  <c r="I17" i="5"/>
  <c r="D17" i="5"/>
  <c r="I16" i="5"/>
  <c r="D16" i="5"/>
  <c r="D14" i="5"/>
  <c r="N13" i="5"/>
  <c r="I13" i="5"/>
  <c r="D13" i="5"/>
  <c r="N12" i="5"/>
  <c r="I12" i="5"/>
  <c r="D12" i="5"/>
  <c r="N11" i="5"/>
  <c r="I11" i="5"/>
  <c r="D11" i="5"/>
  <c r="N10" i="5"/>
  <c r="I10" i="5"/>
  <c r="D10" i="5"/>
  <c r="N9" i="5"/>
  <c r="I9" i="5"/>
  <c r="D9" i="5"/>
  <c r="N8" i="5"/>
  <c r="I8" i="5"/>
  <c r="D8" i="5"/>
  <c r="N7" i="5"/>
  <c r="I7" i="5"/>
  <c r="D7" i="5"/>
  <c r="N6" i="5"/>
  <c r="I6" i="5"/>
  <c r="D6" i="5"/>
  <c r="N5" i="5"/>
  <c r="I5" i="5"/>
  <c r="D5" i="5"/>
  <c r="N62" i="5" l="1"/>
  <c r="D29" i="2" s="1"/>
  <c r="Q16" i="5"/>
  <c r="D62" i="5"/>
  <c r="D28" i="2" s="1"/>
  <c r="I62" i="5"/>
  <c r="D27" i="2" s="1"/>
  <c r="Q7" i="5"/>
  <c r="G29" i="5"/>
  <c r="P7" i="5"/>
  <c r="P16" i="5"/>
  <c r="Y48" i="3" l="1"/>
  <c r="Z5" i="3"/>
  <c r="O4" i="5" s="1"/>
  <c r="R54" i="3"/>
  <c r="R56" i="3"/>
  <c r="R52" i="3"/>
  <c r="Q52" i="3" s="1"/>
  <c r="J51" i="5" s="1"/>
  <c r="R36" i="3"/>
  <c r="R24" i="3"/>
  <c r="Q24" i="3" s="1"/>
  <c r="J23" i="5" s="1"/>
  <c r="R5" i="3"/>
  <c r="M4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5" i="3"/>
  <c r="R26" i="3"/>
  <c r="R27" i="3"/>
  <c r="R28" i="3"/>
  <c r="R29" i="3"/>
  <c r="R30" i="3"/>
  <c r="R31" i="3"/>
  <c r="R32" i="3"/>
  <c r="R33" i="3"/>
  <c r="R35" i="3"/>
  <c r="R37" i="3"/>
  <c r="R38" i="3"/>
  <c r="Q38" i="3" s="1"/>
  <c r="J37" i="5" s="1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3" i="3"/>
  <c r="R55" i="3"/>
  <c r="R57" i="3"/>
  <c r="Q57" i="3" s="1"/>
  <c r="J56" i="5" s="1"/>
  <c r="R58" i="3"/>
  <c r="R59" i="3"/>
  <c r="R60" i="3"/>
  <c r="R61" i="3"/>
  <c r="R62" i="3"/>
  <c r="F6" i="3"/>
  <c r="F7" i="3"/>
  <c r="F8" i="3"/>
  <c r="F9" i="3"/>
  <c r="E9" i="3" s="1"/>
  <c r="E8" i="5" s="1"/>
  <c r="F10" i="3"/>
  <c r="F11" i="3"/>
  <c r="E11" i="3" s="1"/>
  <c r="F12" i="3"/>
  <c r="F5" i="3"/>
  <c r="E5" i="3" s="1"/>
  <c r="K5" i="3" l="1"/>
  <c r="J5" i="3"/>
  <c r="L37" i="5"/>
  <c r="K37" i="5"/>
  <c r="L56" i="5"/>
  <c r="K56" i="5"/>
  <c r="L23" i="5"/>
  <c r="K23" i="5"/>
  <c r="K51" i="5"/>
  <c r="L51" i="5"/>
  <c r="Y33" i="3"/>
  <c r="Z33" i="3" s="1"/>
  <c r="O32" i="5" s="1"/>
  <c r="E4" i="5"/>
  <c r="G8" i="5"/>
  <c r="F8" i="5"/>
  <c r="Y62" i="3"/>
  <c r="P4" i="5"/>
  <c r="Q4" i="5"/>
  <c r="Y60" i="3"/>
  <c r="Y37" i="3"/>
  <c r="Z37" i="3" s="1"/>
  <c r="O36" i="5" s="1"/>
  <c r="Y43" i="3"/>
  <c r="Y54" i="3"/>
  <c r="Y52" i="3"/>
  <c r="Y40" i="3"/>
  <c r="Y28" i="3"/>
  <c r="Y16" i="3"/>
  <c r="Y53" i="3"/>
  <c r="Z53" i="3" s="1"/>
  <c r="O52" i="5" s="1"/>
  <c r="Y41" i="3"/>
  <c r="Z41" i="3" s="1"/>
  <c r="O40" i="5" s="1"/>
  <c r="Y29" i="3"/>
  <c r="Z29" i="3" s="1"/>
  <c r="Y17" i="3"/>
  <c r="Y51" i="3"/>
  <c r="Y39" i="3"/>
  <c r="Y27" i="3"/>
  <c r="Y15" i="3"/>
  <c r="Y50" i="3"/>
  <c r="Y38" i="3"/>
  <c r="Y26" i="3"/>
  <c r="Z26" i="3" s="1"/>
  <c r="O25" i="5" s="1"/>
  <c r="Y14" i="3"/>
  <c r="Y61" i="3"/>
  <c r="Z61" i="3" s="1"/>
  <c r="O60" i="5" s="1"/>
  <c r="Y49" i="3"/>
  <c r="Z49" i="3" s="1"/>
  <c r="O48" i="5" s="1"/>
  <c r="Y25" i="3"/>
  <c r="Y13" i="3"/>
  <c r="Y36" i="3"/>
  <c r="Y24" i="3"/>
  <c r="Y12" i="3"/>
  <c r="Y59" i="3"/>
  <c r="Y47" i="3"/>
  <c r="Y35" i="3"/>
  <c r="Y23" i="3"/>
  <c r="Y11" i="3"/>
  <c r="Y58" i="3"/>
  <c r="Z58" i="3" s="1"/>
  <c r="O57" i="5" s="1"/>
  <c r="Y46" i="3"/>
  <c r="Z46" i="3" s="1"/>
  <c r="O45" i="5" s="1"/>
  <c r="Y34" i="3"/>
  <c r="Y22" i="3"/>
  <c r="Y10" i="3"/>
  <c r="Y57" i="3"/>
  <c r="Y45" i="3"/>
  <c r="Y21" i="3"/>
  <c r="Y9" i="3"/>
  <c r="Y56" i="3"/>
  <c r="Y44" i="3"/>
  <c r="Z44" i="3" s="1"/>
  <c r="O43" i="5" s="1"/>
  <c r="Y32" i="3"/>
  <c r="Z32" i="3" s="1"/>
  <c r="O31" i="5" s="1"/>
  <c r="Y20" i="3"/>
  <c r="Y8" i="3"/>
  <c r="Y55" i="3"/>
  <c r="Z55" i="3" s="1"/>
  <c r="Y31" i="3"/>
  <c r="Z31" i="3" s="1"/>
  <c r="O30" i="5" s="1"/>
  <c r="Y19" i="3"/>
  <c r="Y7" i="3"/>
  <c r="Y42" i="3"/>
  <c r="Z42" i="3" s="1"/>
  <c r="O41" i="5" s="1"/>
  <c r="Z30" i="3"/>
  <c r="O29" i="5" s="1"/>
  <c r="Y18" i="3"/>
  <c r="Y6" i="3"/>
  <c r="AC5" i="3"/>
  <c r="Z57" i="3" l="1"/>
  <c r="O56" i="5" s="1"/>
  <c r="P56" i="5" s="1"/>
  <c r="Z56" i="3"/>
  <c r="O55" i="5" s="1"/>
  <c r="F4" i="5"/>
  <c r="G4" i="5"/>
  <c r="Q45" i="5"/>
  <c r="P45" i="5"/>
  <c r="P57" i="5"/>
  <c r="Q57" i="5"/>
  <c r="P60" i="5"/>
  <c r="Q60" i="5"/>
  <c r="Q52" i="5"/>
  <c r="P52" i="5"/>
  <c r="P31" i="5"/>
  <c r="Q31" i="5"/>
  <c r="Q41" i="5"/>
  <c r="P41" i="5"/>
  <c r="Q29" i="5"/>
  <c r="P29" i="5"/>
  <c r="Q36" i="5"/>
  <c r="P36" i="5"/>
  <c r="Q43" i="5"/>
  <c r="P43" i="5"/>
  <c r="Q25" i="5"/>
  <c r="P25" i="5"/>
  <c r="Q30" i="5"/>
  <c r="P30" i="5"/>
  <c r="AC29" i="3"/>
  <c r="O28" i="5"/>
  <c r="Q48" i="5"/>
  <c r="P48" i="5"/>
  <c r="P40" i="5"/>
  <c r="Q40" i="5"/>
  <c r="Q32" i="5"/>
  <c r="P32" i="5"/>
  <c r="E7" i="3"/>
  <c r="E6" i="5" s="1"/>
  <c r="Q55" i="5" l="1"/>
  <c r="P55" i="5"/>
  <c r="Q56" i="5"/>
  <c r="G6" i="5"/>
  <c r="F6" i="5"/>
  <c r="P28" i="5"/>
  <c r="Q28" i="5"/>
  <c r="Q34" i="3"/>
  <c r="J33" i="5" s="1"/>
  <c r="L33" i="5" l="1"/>
  <c r="K33" i="5"/>
  <c r="Q6" i="3"/>
  <c r="J5" i="5" s="1"/>
  <c r="Q5" i="3"/>
  <c r="I5" i="3" s="1"/>
  <c r="J4" i="5" l="1"/>
  <c r="L5" i="5"/>
  <c r="K5" i="5"/>
  <c r="U5" i="3"/>
  <c r="AD5" i="3" s="1"/>
  <c r="Q54" i="3"/>
  <c r="U54" i="3" l="1"/>
  <c r="J53" i="5"/>
  <c r="L4" i="5"/>
  <c r="K4" i="5"/>
  <c r="U34" i="3"/>
  <c r="K53" i="5" l="1"/>
  <c r="L53" i="5"/>
  <c r="G14" i="2"/>
  <c r="AC57" i="3"/>
  <c r="Z12" i="3"/>
  <c r="Z45" i="3"/>
  <c r="AC33" i="3"/>
  <c r="AC46" i="3"/>
  <c r="AC53" i="3"/>
  <c r="Z38" i="3"/>
  <c r="AC26" i="3"/>
  <c r="Z19" i="3"/>
  <c r="Z9" i="3"/>
  <c r="Z43" i="3"/>
  <c r="Z15" i="3"/>
  <c r="AC41" i="3"/>
  <c r="Z40" i="3"/>
  <c r="Z6" i="3"/>
  <c r="Z10" i="3"/>
  <c r="Z11" i="3"/>
  <c r="Z13" i="3"/>
  <c r="Z14" i="3"/>
  <c r="Z16" i="3"/>
  <c r="Z20" i="3"/>
  <c r="Z21" i="3"/>
  <c r="Z23" i="3"/>
  <c r="Z24" i="3"/>
  <c r="Z25" i="3"/>
  <c r="Z27" i="3"/>
  <c r="AC31" i="3"/>
  <c r="AC32" i="3"/>
  <c r="Z35" i="3"/>
  <c r="Z36" i="3"/>
  <c r="AC37" i="3"/>
  <c r="AC42" i="3"/>
  <c r="AC44" i="3"/>
  <c r="Z47" i="3"/>
  <c r="Z48" i="3"/>
  <c r="AC49" i="3"/>
  <c r="Z50" i="3"/>
  <c r="Z51" i="3"/>
  <c r="Z52" i="3"/>
  <c r="Z54" i="3"/>
  <c r="AC56" i="3"/>
  <c r="AC58" i="3"/>
  <c r="Z59" i="3"/>
  <c r="Z60" i="3"/>
  <c r="Z62" i="3"/>
  <c r="Q12" i="3"/>
  <c r="Q13" i="3"/>
  <c r="J12" i="5" s="1"/>
  <c r="Q14" i="3"/>
  <c r="J13" i="5" s="1"/>
  <c r="Q21" i="3"/>
  <c r="Q22" i="3"/>
  <c r="Q28" i="3"/>
  <c r="J27" i="5" s="1"/>
  <c r="Q29" i="3"/>
  <c r="J28" i="5" s="1"/>
  <c r="Q30" i="3"/>
  <c r="J29" i="5" s="1"/>
  <c r="Q36" i="3"/>
  <c r="J35" i="5" s="1"/>
  <c r="Q37" i="3"/>
  <c r="J36" i="5" s="1"/>
  <c r="Q45" i="3"/>
  <c r="J44" i="5" s="1"/>
  <c r="Q46" i="3"/>
  <c r="Q53" i="3"/>
  <c r="Q60" i="3"/>
  <c r="Q61" i="3"/>
  <c r="J60" i="5" s="1"/>
  <c r="Q62" i="3"/>
  <c r="J61" i="5" s="1"/>
  <c r="E10" i="3"/>
  <c r="E10" i="5"/>
  <c r="E12" i="3"/>
  <c r="E11" i="5" s="1"/>
  <c r="E13" i="3"/>
  <c r="E12" i="5" s="1"/>
  <c r="E14" i="3"/>
  <c r="E18" i="3"/>
  <c r="E19" i="3"/>
  <c r="E18" i="5" s="1"/>
  <c r="E20" i="3"/>
  <c r="E19" i="5" s="1"/>
  <c r="E21" i="3"/>
  <c r="E20" i="5" s="1"/>
  <c r="E27" i="3"/>
  <c r="E26" i="5" s="1"/>
  <c r="E28" i="3"/>
  <c r="E27" i="5" s="1"/>
  <c r="E29" i="3"/>
  <c r="E28" i="5" s="1"/>
  <c r="K30" i="3"/>
  <c r="E36" i="3"/>
  <c r="E37" i="3"/>
  <c r="E36" i="5" s="1"/>
  <c r="E43" i="3"/>
  <c r="E42" i="5" s="1"/>
  <c r="E44" i="3"/>
  <c r="E45" i="3"/>
  <c r="E44" i="5" s="1"/>
  <c r="F44" i="5" s="1"/>
  <c r="E46" i="3"/>
  <c r="E45" i="5" s="1"/>
  <c r="E50" i="3"/>
  <c r="E49" i="5" s="1"/>
  <c r="E51" i="3"/>
  <c r="E52" i="3"/>
  <c r="E53" i="3"/>
  <c r="E52" i="5" s="1"/>
  <c r="E57" i="3"/>
  <c r="E56" i="5" s="1"/>
  <c r="E58" i="3"/>
  <c r="E60" i="3"/>
  <c r="E59" i="5" s="1"/>
  <c r="AC61" i="3"/>
  <c r="E62" i="3"/>
  <c r="E61" i="5" s="1"/>
  <c r="AB5" i="3"/>
  <c r="E6" i="3"/>
  <c r="AB6" i="3"/>
  <c r="Q7" i="3"/>
  <c r="J6" i="5" s="1"/>
  <c r="Z7" i="3"/>
  <c r="AB7" i="3"/>
  <c r="E8" i="3"/>
  <c r="E7" i="5" s="1"/>
  <c r="Q8" i="3"/>
  <c r="AC8" i="3"/>
  <c r="AB8" i="3"/>
  <c r="Q9" i="3"/>
  <c r="J8" i="5" s="1"/>
  <c r="AB9" i="3"/>
  <c r="Q10" i="3"/>
  <c r="J9" i="5" s="1"/>
  <c r="AB10" i="3"/>
  <c r="Q11" i="3"/>
  <c r="J10" i="5" s="1"/>
  <c r="AB11" i="3"/>
  <c r="AB12" i="3"/>
  <c r="AB13" i="3"/>
  <c r="AB14" i="3"/>
  <c r="E15" i="3"/>
  <c r="E14" i="5" s="1"/>
  <c r="Q15" i="3"/>
  <c r="J14" i="5" s="1"/>
  <c r="AB15" i="3"/>
  <c r="E16" i="3"/>
  <c r="E15" i="5" s="1"/>
  <c r="Q16" i="3"/>
  <c r="AB16" i="3"/>
  <c r="E17" i="3"/>
  <c r="E16" i="5" s="1"/>
  <c r="Q17" i="3"/>
  <c r="J16" i="5" s="1"/>
  <c r="AB17" i="3"/>
  <c r="Q18" i="3"/>
  <c r="Z18" i="3"/>
  <c r="AB18" i="3"/>
  <c r="Q19" i="3"/>
  <c r="AB19" i="3"/>
  <c r="Q20" i="3"/>
  <c r="J19" i="5" s="1"/>
  <c r="AB20" i="3"/>
  <c r="AB21" i="3"/>
  <c r="E22" i="3"/>
  <c r="Z22" i="3"/>
  <c r="AB22" i="3"/>
  <c r="E23" i="3"/>
  <c r="E22" i="5" s="1"/>
  <c r="Q23" i="3"/>
  <c r="AB23" i="3"/>
  <c r="E24" i="3"/>
  <c r="E23" i="5" s="1"/>
  <c r="AB24" i="3"/>
  <c r="E25" i="3"/>
  <c r="Q25" i="3"/>
  <c r="J24" i="5" s="1"/>
  <c r="AB25" i="3"/>
  <c r="E26" i="3"/>
  <c r="Q26" i="3"/>
  <c r="AB26" i="3"/>
  <c r="Q27" i="3"/>
  <c r="AB27" i="3"/>
  <c r="Z28" i="3"/>
  <c r="AB28" i="3"/>
  <c r="AB29" i="3"/>
  <c r="AC30" i="3"/>
  <c r="AB30" i="3"/>
  <c r="E31" i="3"/>
  <c r="E30" i="5" s="1"/>
  <c r="Q31" i="3"/>
  <c r="AB31" i="3"/>
  <c r="E32" i="3"/>
  <c r="E31" i="5" s="1"/>
  <c r="Q32" i="3"/>
  <c r="J31" i="5" s="1"/>
  <c r="AB32" i="3"/>
  <c r="E33" i="3"/>
  <c r="Q33" i="3"/>
  <c r="AB33" i="3"/>
  <c r="E34" i="3"/>
  <c r="M34" i="3"/>
  <c r="Z34" i="3"/>
  <c r="AB34" i="3"/>
  <c r="E35" i="3"/>
  <c r="E34" i="5" s="1"/>
  <c r="Q35" i="3"/>
  <c r="AB35" i="3"/>
  <c r="AB36" i="3"/>
  <c r="AB37" i="3"/>
  <c r="E38" i="3"/>
  <c r="AB38" i="3"/>
  <c r="E39" i="3"/>
  <c r="E38" i="5" s="1"/>
  <c r="Q39" i="3"/>
  <c r="Z39" i="3"/>
  <c r="AB39" i="3"/>
  <c r="E40" i="3"/>
  <c r="Q40" i="3"/>
  <c r="J39" i="5" s="1"/>
  <c r="AB40" i="3"/>
  <c r="E41" i="3"/>
  <c r="Q41" i="3"/>
  <c r="AB41" i="3"/>
  <c r="E42" i="3"/>
  <c r="E41" i="5" s="1"/>
  <c r="Q42" i="3"/>
  <c r="AB42" i="3"/>
  <c r="Q43" i="3"/>
  <c r="AB43" i="3"/>
  <c r="Q44" i="3"/>
  <c r="J43" i="5" s="1"/>
  <c r="AB44" i="3"/>
  <c r="AB45" i="3"/>
  <c r="AB46" i="3"/>
  <c r="E47" i="3"/>
  <c r="E46" i="5" s="1"/>
  <c r="Q47" i="3"/>
  <c r="AB47" i="3"/>
  <c r="E48" i="3"/>
  <c r="Q48" i="3"/>
  <c r="J47" i="5" s="1"/>
  <c r="AB48" i="3"/>
  <c r="E49" i="3"/>
  <c r="Q49" i="3"/>
  <c r="AB49" i="3"/>
  <c r="Q50" i="3"/>
  <c r="AB50" i="3"/>
  <c r="Q51" i="3"/>
  <c r="AB51" i="3"/>
  <c r="AB52" i="3"/>
  <c r="AB53" i="3"/>
  <c r="E54" i="3"/>
  <c r="E53" i="5" s="1"/>
  <c r="AB54" i="3"/>
  <c r="E55" i="3"/>
  <c r="E54" i="5" s="1"/>
  <c r="Q55" i="3"/>
  <c r="J54" i="5" s="1"/>
  <c r="AB55" i="3"/>
  <c r="E56" i="3"/>
  <c r="Q56" i="3"/>
  <c r="AB56" i="3"/>
  <c r="AB57" i="3"/>
  <c r="Q58" i="3"/>
  <c r="AB58" i="3"/>
  <c r="E59" i="3"/>
  <c r="E58" i="5" s="1"/>
  <c r="Q59" i="3"/>
  <c r="AB59" i="3"/>
  <c r="AB60" i="3"/>
  <c r="AB61" i="3"/>
  <c r="AB62" i="3"/>
  <c r="L35" i="5" l="1"/>
  <c r="K35" i="5"/>
  <c r="U51" i="3"/>
  <c r="J50" i="5"/>
  <c r="U47" i="3"/>
  <c r="J46" i="5"/>
  <c r="U41" i="3"/>
  <c r="AD41" i="3" s="1"/>
  <c r="J40" i="5"/>
  <c r="L31" i="5"/>
  <c r="K31" i="5"/>
  <c r="L36" i="5"/>
  <c r="K36" i="5"/>
  <c r="M16" i="3"/>
  <c r="J15" i="5"/>
  <c r="M31" i="3"/>
  <c r="J30" i="5"/>
  <c r="L43" i="5"/>
  <c r="K43" i="5"/>
  <c r="L14" i="5"/>
  <c r="K14" i="5"/>
  <c r="M22" i="3"/>
  <c r="J21" i="5"/>
  <c r="M26" i="3"/>
  <c r="J25" i="5"/>
  <c r="L39" i="5"/>
  <c r="K39" i="5"/>
  <c r="U56" i="3"/>
  <c r="AF56" i="3" s="1"/>
  <c r="J55" i="5"/>
  <c r="M8" i="3"/>
  <c r="J7" i="5"/>
  <c r="L61" i="5"/>
  <c r="K61" i="5"/>
  <c r="M21" i="3"/>
  <c r="J20" i="5"/>
  <c r="U58" i="3"/>
  <c r="J57" i="5"/>
  <c r="L29" i="5"/>
  <c r="K29" i="5"/>
  <c r="L27" i="5"/>
  <c r="K27" i="5"/>
  <c r="L13" i="5"/>
  <c r="K13" i="5"/>
  <c r="L28" i="5"/>
  <c r="K28" i="5"/>
  <c r="U50" i="3"/>
  <c r="J49" i="5"/>
  <c r="U49" i="3"/>
  <c r="AF49" i="3" s="1"/>
  <c r="J48" i="5"/>
  <c r="M43" i="3"/>
  <c r="J42" i="5"/>
  <c r="L60" i="5"/>
  <c r="K60" i="5"/>
  <c r="U60" i="3"/>
  <c r="J59" i="5"/>
  <c r="L12" i="5"/>
  <c r="K12" i="5"/>
  <c r="L8" i="5"/>
  <c r="K8" i="5"/>
  <c r="L47" i="5"/>
  <c r="K47" i="5"/>
  <c r="U42" i="3"/>
  <c r="AF42" i="3" s="1"/>
  <c r="J41" i="5"/>
  <c r="M33" i="3"/>
  <c r="J32" i="5"/>
  <c r="M23" i="3"/>
  <c r="J22" i="5"/>
  <c r="M18" i="3"/>
  <c r="J17" i="5"/>
  <c r="U53" i="3"/>
  <c r="J52" i="5"/>
  <c r="M12" i="3"/>
  <c r="J11" i="5"/>
  <c r="L19" i="5"/>
  <c r="K19" i="5"/>
  <c r="M19" i="3"/>
  <c r="J18" i="5"/>
  <c r="M39" i="3"/>
  <c r="J38" i="5"/>
  <c r="M59" i="3"/>
  <c r="J58" i="5"/>
  <c r="K58" i="5" s="1"/>
  <c r="L6" i="5"/>
  <c r="K6" i="5"/>
  <c r="M46" i="3"/>
  <c r="J45" i="5"/>
  <c r="L9" i="5"/>
  <c r="K9" i="5"/>
  <c r="M35" i="3"/>
  <c r="J34" i="5"/>
  <c r="L24" i="5"/>
  <c r="K24" i="5"/>
  <c r="L54" i="5"/>
  <c r="K54" i="5"/>
  <c r="M27" i="3"/>
  <c r="J26" i="5"/>
  <c r="L16" i="5"/>
  <c r="K16" i="5"/>
  <c r="L10" i="5"/>
  <c r="K10" i="5"/>
  <c r="L44" i="5"/>
  <c r="K44" i="5"/>
  <c r="F53" i="5"/>
  <c r="G53" i="5"/>
  <c r="K48" i="3"/>
  <c r="E47" i="5"/>
  <c r="F41" i="5"/>
  <c r="G41" i="5"/>
  <c r="K38" i="3"/>
  <c r="E37" i="5"/>
  <c r="J33" i="3"/>
  <c r="E32" i="5"/>
  <c r="G22" i="5"/>
  <c r="F22" i="5"/>
  <c r="F49" i="5"/>
  <c r="G49" i="5"/>
  <c r="F19" i="5"/>
  <c r="G19" i="5"/>
  <c r="G16" i="5"/>
  <c r="F16" i="5"/>
  <c r="K6" i="3"/>
  <c r="E5" i="5"/>
  <c r="G44" i="5"/>
  <c r="K18" i="3"/>
  <c r="E17" i="5"/>
  <c r="F46" i="5"/>
  <c r="G46" i="5"/>
  <c r="J41" i="3"/>
  <c r="E40" i="5"/>
  <c r="G31" i="5"/>
  <c r="F31" i="5"/>
  <c r="K22" i="3"/>
  <c r="E21" i="5"/>
  <c r="K44" i="3"/>
  <c r="AA44" i="3" s="1"/>
  <c r="E43" i="5"/>
  <c r="K14" i="3"/>
  <c r="E13" i="5"/>
  <c r="K26" i="3"/>
  <c r="AA26" i="3" s="1"/>
  <c r="E25" i="5"/>
  <c r="F61" i="5"/>
  <c r="G61" i="5"/>
  <c r="F42" i="5"/>
  <c r="G42" i="5"/>
  <c r="G12" i="5"/>
  <c r="F12" i="5"/>
  <c r="F34" i="5"/>
  <c r="G34" i="5"/>
  <c r="F15" i="5"/>
  <c r="G15" i="5"/>
  <c r="F36" i="5"/>
  <c r="G36" i="5"/>
  <c r="F11" i="5"/>
  <c r="G11" i="5"/>
  <c r="K40" i="3"/>
  <c r="E39" i="5"/>
  <c r="F30" i="5"/>
  <c r="G30" i="5"/>
  <c r="F59" i="5"/>
  <c r="G59" i="5"/>
  <c r="K36" i="3"/>
  <c r="E35" i="5"/>
  <c r="G10" i="5"/>
  <c r="F10" i="5"/>
  <c r="F45" i="5"/>
  <c r="G45" i="5"/>
  <c r="J56" i="3"/>
  <c r="E55" i="5"/>
  <c r="J25" i="3"/>
  <c r="E24" i="5"/>
  <c r="K58" i="3"/>
  <c r="AA58" i="3" s="1"/>
  <c r="E57" i="5"/>
  <c r="K10" i="3"/>
  <c r="E9" i="5"/>
  <c r="F58" i="5"/>
  <c r="G58" i="5"/>
  <c r="G14" i="5"/>
  <c r="F14" i="5"/>
  <c r="F56" i="5"/>
  <c r="G56" i="5"/>
  <c r="G28" i="5"/>
  <c r="F28" i="5"/>
  <c r="G18" i="5"/>
  <c r="F18" i="5"/>
  <c r="K49" i="3"/>
  <c r="E48" i="5"/>
  <c r="K34" i="3"/>
  <c r="E33" i="5"/>
  <c r="F23" i="5"/>
  <c r="G23" i="5"/>
  <c r="F7" i="5"/>
  <c r="G7" i="5"/>
  <c r="F52" i="5"/>
  <c r="G52" i="5"/>
  <c r="F27" i="5"/>
  <c r="G27" i="5"/>
  <c r="F54" i="5"/>
  <c r="G54" i="5"/>
  <c r="F38" i="5"/>
  <c r="G38" i="5"/>
  <c r="J52" i="3"/>
  <c r="E51" i="5"/>
  <c r="G26" i="5"/>
  <c r="F26" i="5"/>
  <c r="J51" i="3"/>
  <c r="E50" i="5"/>
  <c r="G20" i="5"/>
  <c r="F20" i="5"/>
  <c r="AC22" i="3"/>
  <c r="O21" i="5"/>
  <c r="AC24" i="3"/>
  <c r="O23" i="5"/>
  <c r="AC23" i="3"/>
  <c r="O22" i="5"/>
  <c r="AC62" i="3"/>
  <c r="O61" i="5"/>
  <c r="AC20" i="3"/>
  <c r="O19" i="5"/>
  <c r="AC9" i="3"/>
  <c r="O8" i="5"/>
  <c r="AC19" i="3"/>
  <c r="O18" i="5"/>
  <c r="AC59" i="3"/>
  <c r="O58" i="5"/>
  <c r="AC14" i="3"/>
  <c r="O13" i="5"/>
  <c r="AC36" i="3"/>
  <c r="O35" i="5"/>
  <c r="AC13" i="3"/>
  <c r="O12" i="5"/>
  <c r="AC38" i="3"/>
  <c r="O37" i="5"/>
  <c r="AC35" i="3"/>
  <c r="O34" i="5"/>
  <c r="AC11" i="3"/>
  <c r="O10" i="5"/>
  <c r="AC54" i="3"/>
  <c r="AF54" i="3" s="1"/>
  <c r="O53" i="5"/>
  <c r="AC10" i="3"/>
  <c r="O9" i="5"/>
  <c r="AC52" i="3"/>
  <c r="O51" i="5"/>
  <c r="AC6" i="3"/>
  <c r="O5" i="5"/>
  <c r="AC60" i="3"/>
  <c r="O59" i="5"/>
  <c r="AC34" i="3"/>
  <c r="AF34" i="3" s="1"/>
  <c r="O33" i="5"/>
  <c r="AC51" i="3"/>
  <c r="O50" i="5"/>
  <c r="AC27" i="3"/>
  <c r="O26" i="5"/>
  <c r="AC55" i="3"/>
  <c r="O54" i="5"/>
  <c r="AC45" i="3"/>
  <c r="O44" i="5"/>
  <c r="AC39" i="3"/>
  <c r="O38" i="5"/>
  <c r="AC50" i="3"/>
  <c r="O49" i="5"/>
  <c r="AC25" i="3"/>
  <c r="O24" i="5"/>
  <c r="AC40" i="3"/>
  <c r="O39" i="5"/>
  <c r="AC12" i="3"/>
  <c r="O11" i="5"/>
  <c r="AC16" i="3"/>
  <c r="O15" i="5"/>
  <c r="AC18" i="3"/>
  <c r="AA18" i="3" s="1"/>
  <c r="O17" i="5"/>
  <c r="AC48" i="3"/>
  <c r="O47" i="5"/>
  <c r="AC15" i="3"/>
  <c r="O14" i="5"/>
  <c r="AC28" i="3"/>
  <c r="O27" i="5"/>
  <c r="AC7" i="3"/>
  <c r="O6" i="5"/>
  <c r="AC47" i="3"/>
  <c r="O46" i="5"/>
  <c r="AC21" i="3"/>
  <c r="O20" i="5"/>
  <c r="AC43" i="3"/>
  <c r="O42" i="5"/>
  <c r="AC17" i="3"/>
  <c r="AA5" i="3"/>
  <c r="U19" i="3"/>
  <c r="U16" i="3"/>
  <c r="AA30" i="3"/>
  <c r="U27" i="3"/>
  <c r="M5" i="3"/>
  <c r="K25" i="3"/>
  <c r="U23" i="3"/>
  <c r="U31" i="3"/>
  <c r="U39" i="3"/>
  <c r="M38" i="3"/>
  <c r="U38" i="3"/>
  <c r="M30" i="3"/>
  <c r="I30" i="3"/>
  <c r="U30" i="3"/>
  <c r="W30" i="3" s="1"/>
  <c r="I59" i="3"/>
  <c r="M50" i="3"/>
  <c r="K33" i="3"/>
  <c r="U59" i="3"/>
  <c r="J34" i="3"/>
  <c r="J26" i="3"/>
  <c r="U45" i="3"/>
  <c r="M45" i="3"/>
  <c r="U37" i="3"/>
  <c r="M37" i="3"/>
  <c r="M53" i="3"/>
  <c r="M47" i="3"/>
  <c r="U22" i="3"/>
  <c r="U35" i="3"/>
  <c r="U8" i="3"/>
  <c r="U26" i="3"/>
  <c r="U18" i="3"/>
  <c r="I11" i="3"/>
  <c r="M41" i="3"/>
  <c r="M42" i="3"/>
  <c r="I15" i="3"/>
  <c r="J45" i="3"/>
  <c r="I45" i="3"/>
  <c r="K45" i="3"/>
  <c r="I37" i="3"/>
  <c r="J37" i="3"/>
  <c r="K37" i="3"/>
  <c r="J21" i="3"/>
  <c r="K21" i="3"/>
  <c r="I53" i="3"/>
  <c r="J53" i="3"/>
  <c r="K53" i="3"/>
  <c r="J29" i="3"/>
  <c r="K29" i="3"/>
  <c r="K59" i="3"/>
  <c r="K41" i="3"/>
  <c r="J59" i="3"/>
  <c r="J30" i="3"/>
  <c r="J22" i="3"/>
  <c r="J18" i="3"/>
  <c r="I22" i="3"/>
  <c r="I18" i="3"/>
  <c r="I7" i="3"/>
  <c r="U44" i="3"/>
  <c r="M44" i="3"/>
  <c r="I43" i="3"/>
  <c r="K43" i="3"/>
  <c r="J43" i="3"/>
  <c r="M54" i="3"/>
  <c r="K46" i="3"/>
  <c r="I46" i="3"/>
  <c r="J46" i="3"/>
  <c r="I31" i="3"/>
  <c r="J31" i="3"/>
  <c r="K31" i="3"/>
  <c r="U57" i="3"/>
  <c r="M57" i="3"/>
  <c r="K50" i="3"/>
  <c r="I50" i="3"/>
  <c r="J50" i="3"/>
  <c r="M61" i="3"/>
  <c r="U61" i="3"/>
  <c r="M55" i="3"/>
  <c r="U55" i="3"/>
  <c r="I55" i="3"/>
  <c r="J55" i="3"/>
  <c r="K55" i="3"/>
  <c r="K42" i="3"/>
  <c r="I42" i="3"/>
  <c r="J42" i="3"/>
  <c r="I39" i="3"/>
  <c r="J39" i="3"/>
  <c r="K39" i="3"/>
  <c r="J60" i="3"/>
  <c r="K60" i="3"/>
  <c r="I60" i="3"/>
  <c r="U52" i="3"/>
  <c r="M52" i="3"/>
  <c r="I57" i="3"/>
  <c r="K54" i="3"/>
  <c r="I54" i="3"/>
  <c r="J54" i="3"/>
  <c r="U32" i="3"/>
  <c r="M32" i="3"/>
  <c r="M62" i="3"/>
  <c r="U62" i="3"/>
  <c r="U48" i="3"/>
  <c r="M48" i="3"/>
  <c r="I62" i="3"/>
  <c r="I47" i="3"/>
  <c r="K47" i="3"/>
  <c r="J47" i="3"/>
  <c r="E61" i="3"/>
  <c r="E60" i="5" s="1"/>
  <c r="I56" i="3"/>
  <c r="K62" i="3"/>
  <c r="J58" i="3"/>
  <c r="J49" i="3"/>
  <c r="I48" i="3"/>
  <c r="U46" i="3"/>
  <c r="U40" i="3"/>
  <c r="M40" i="3"/>
  <c r="U25" i="3"/>
  <c r="I25" i="3"/>
  <c r="I20" i="3"/>
  <c r="J20" i="3"/>
  <c r="K20" i="3"/>
  <c r="M14" i="3"/>
  <c r="U14" i="3"/>
  <c r="I13" i="3"/>
  <c r="J13" i="3"/>
  <c r="K13" i="3"/>
  <c r="I12" i="3"/>
  <c r="J12" i="3"/>
  <c r="K12" i="3"/>
  <c r="I6" i="3"/>
  <c r="J6" i="3"/>
  <c r="J62" i="3"/>
  <c r="I58" i="3"/>
  <c r="K57" i="3"/>
  <c r="I49" i="3"/>
  <c r="I44" i="3"/>
  <c r="J44" i="3"/>
  <c r="U43" i="3"/>
  <c r="I35" i="3"/>
  <c r="J35" i="3"/>
  <c r="K35" i="3"/>
  <c r="I27" i="3"/>
  <c r="J27" i="3"/>
  <c r="K27" i="3"/>
  <c r="M25" i="3"/>
  <c r="M15" i="3"/>
  <c r="U15" i="3"/>
  <c r="J7" i="3"/>
  <c r="K7" i="3"/>
  <c r="M58" i="3"/>
  <c r="M60" i="3"/>
  <c r="J57" i="3"/>
  <c r="M56" i="3"/>
  <c r="M51" i="3"/>
  <c r="I40" i="3"/>
  <c r="J40" i="3"/>
  <c r="U29" i="3"/>
  <c r="AD29" i="3" s="1"/>
  <c r="I29" i="3"/>
  <c r="U24" i="3"/>
  <c r="M24" i="3"/>
  <c r="I19" i="3"/>
  <c r="J19" i="3"/>
  <c r="K19" i="3"/>
  <c r="I14" i="3"/>
  <c r="J14" i="3"/>
  <c r="U9" i="3"/>
  <c r="M9" i="3"/>
  <c r="K56" i="3"/>
  <c r="I34" i="3"/>
  <c r="U33" i="3"/>
  <c r="I33" i="3"/>
  <c r="M29" i="3"/>
  <c r="I24" i="3"/>
  <c r="J24" i="3"/>
  <c r="K24" i="3"/>
  <c r="J15" i="3"/>
  <c r="K15" i="3"/>
  <c r="M10" i="3"/>
  <c r="U10" i="3"/>
  <c r="I9" i="3"/>
  <c r="J9" i="3"/>
  <c r="K9" i="3"/>
  <c r="I8" i="3"/>
  <c r="J8" i="3"/>
  <c r="K8" i="3"/>
  <c r="K52" i="3"/>
  <c r="U36" i="3"/>
  <c r="M36" i="3"/>
  <c r="U28" i="3"/>
  <c r="M28" i="3"/>
  <c r="U17" i="3"/>
  <c r="M17" i="3"/>
  <c r="M11" i="3"/>
  <c r="U11" i="3"/>
  <c r="I51" i="3"/>
  <c r="K51" i="3"/>
  <c r="I28" i="3"/>
  <c r="J28" i="3"/>
  <c r="K28" i="3"/>
  <c r="I23" i="3"/>
  <c r="J23" i="3"/>
  <c r="K23" i="3"/>
  <c r="U21" i="3"/>
  <c r="I21" i="3"/>
  <c r="I17" i="3"/>
  <c r="J17" i="3"/>
  <c r="K17" i="3"/>
  <c r="I16" i="3"/>
  <c r="J16" i="3"/>
  <c r="K16" i="3"/>
  <c r="U12" i="3"/>
  <c r="I10" i="3"/>
  <c r="J10" i="3"/>
  <c r="I52" i="3"/>
  <c r="M49" i="3"/>
  <c r="I41" i="3"/>
  <c r="J38" i="3"/>
  <c r="I36" i="3"/>
  <c r="J36" i="3"/>
  <c r="J11" i="3"/>
  <c r="K11" i="3"/>
  <c r="M6" i="3"/>
  <c r="U6" i="3"/>
  <c r="J48" i="3"/>
  <c r="I38" i="3"/>
  <c r="I32" i="3"/>
  <c r="J32" i="3"/>
  <c r="K32" i="3"/>
  <c r="U20" i="3"/>
  <c r="M20" i="3"/>
  <c r="U13" i="3"/>
  <c r="M13" i="3"/>
  <c r="M7" i="3"/>
  <c r="U7" i="3"/>
  <c r="I26" i="3"/>
  <c r="AA40" i="3" l="1"/>
  <c r="AA48" i="3"/>
  <c r="W48" i="3"/>
  <c r="W42" i="3"/>
  <c r="AA22" i="3"/>
  <c r="AA38" i="3"/>
  <c r="W58" i="3"/>
  <c r="W56" i="3"/>
  <c r="W40" i="3"/>
  <c r="W41" i="3"/>
  <c r="W18" i="3"/>
  <c r="AA14" i="3"/>
  <c r="W14" i="3"/>
  <c r="AD60" i="3"/>
  <c r="W60" i="3"/>
  <c r="W51" i="3"/>
  <c r="AD51" i="3"/>
  <c r="W47" i="3"/>
  <c r="AF47" i="3"/>
  <c r="AA7" i="3"/>
  <c r="AA10" i="3"/>
  <c r="AA36" i="3"/>
  <c r="AA6" i="3"/>
  <c r="L52" i="5"/>
  <c r="K52" i="5"/>
  <c r="L45" i="5"/>
  <c r="K45" i="5"/>
  <c r="L11" i="5"/>
  <c r="K11" i="5"/>
  <c r="L48" i="5"/>
  <c r="K48" i="5"/>
  <c r="K57" i="5"/>
  <c r="L57" i="5"/>
  <c r="L25" i="5"/>
  <c r="K25" i="5"/>
  <c r="L20" i="5"/>
  <c r="K20" i="5"/>
  <c r="L40" i="5"/>
  <c r="K40" i="5"/>
  <c r="L17" i="5"/>
  <c r="K17" i="5"/>
  <c r="L38" i="5"/>
  <c r="K38" i="5"/>
  <c r="L22" i="5"/>
  <c r="K22" i="5"/>
  <c r="L59" i="5"/>
  <c r="K59" i="5"/>
  <c r="L7" i="5"/>
  <c r="K7" i="5"/>
  <c r="L46" i="5"/>
  <c r="K46" i="5"/>
  <c r="L21" i="5"/>
  <c r="K21" i="5"/>
  <c r="AD50" i="3"/>
  <c r="L26" i="5"/>
  <c r="K26" i="5"/>
  <c r="L34" i="5"/>
  <c r="K34" i="5"/>
  <c r="L18" i="5"/>
  <c r="K18" i="5"/>
  <c r="L32" i="5"/>
  <c r="K32" i="5"/>
  <c r="K55" i="5"/>
  <c r="L55" i="5"/>
  <c r="L30" i="5"/>
  <c r="K30" i="5"/>
  <c r="L50" i="5"/>
  <c r="K50" i="5"/>
  <c r="L58" i="5"/>
  <c r="W49" i="3"/>
  <c r="L41" i="5"/>
  <c r="K41" i="5"/>
  <c r="L42" i="5"/>
  <c r="K42" i="5"/>
  <c r="L15" i="5"/>
  <c r="K15" i="5"/>
  <c r="L49" i="5"/>
  <c r="K49" i="5"/>
  <c r="W50" i="3"/>
  <c r="F57" i="5"/>
  <c r="G57" i="5"/>
  <c r="G43" i="5"/>
  <c r="F43" i="5"/>
  <c r="F32" i="5"/>
  <c r="G32" i="5"/>
  <c r="F17" i="5"/>
  <c r="G17" i="5"/>
  <c r="F50" i="5"/>
  <c r="G50" i="5"/>
  <c r="G24" i="5"/>
  <c r="F24" i="5"/>
  <c r="F60" i="5"/>
  <c r="G60" i="5"/>
  <c r="F21" i="5"/>
  <c r="G21" i="5"/>
  <c r="F5" i="5"/>
  <c r="G5" i="5"/>
  <c r="F37" i="5"/>
  <c r="G37" i="5"/>
  <c r="F55" i="5"/>
  <c r="G55" i="5"/>
  <c r="F39" i="5"/>
  <c r="G39" i="5"/>
  <c r="W10" i="3"/>
  <c r="F51" i="5"/>
  <c r="G51" i="5"/>
  <c r="F40" i="5"/>
  <c r="G40" i="5"/>
  <c r="F47" i="5"/>
  <c r="G47" i="5"/>
  <c r="F33" i="5"/>
  <c r="G33" i="5"/>
  <c r="F13" i="5"/>
  <c r="G13" i="5"/>
  <c r="F25" i="5"/>
  <c r="G25" i="5"/>
  <c r="F48" i="5"/>
  <c r="G48" i="5"/>
  <c r="F9" i="5"/>
  <c r="G9" i="5"/>
  <c r="G35" i="5"/>
  <c r="F35" i="5"/>
  <c r="Q17" i="5"/>
  <c r="P17" i="5"/>
  <c r="P46" i="5"/>
  <c r="Q46" i="5"/>
  <c r="Q15" i="5"/>
  <c r="P15" i="5"/>
  <c r="Q44" i="5"/>
  <c r="P44" i="5"/>
  <c r="Q5" i="5"/>
  <c r="P5" i="5"/>
  <c r="P37" i="5"/>
  <c r="Q37" i="5"/>
  <c r="Q8" i="5"/>
  <c r="P8" i="5"/>
  <c r="Q6" i="5"/>
  <c r="P6" i="5"/>
  <c r="Q11" i="5"/>
  <c r="P11" i="5"/>
  <c r="Q54" i="5"/>
  <c r="P54" i="5"/>
  <c r="P51" i="5"/>
  <c r="Q51" i="5"/>
  <c r="Q12" i="5"/>
  <c r="P12" i="5"/>
  <c r="P19" i="5"/>
  <c r="Q19" i="5"/>
  <c r="P27" i="5"/>
  <c r="Q27" i="5"/>
  <c r="P39" i="5"/>
  <c r="Q39" i="5"/>
  <c r="Q26" i="5"/>
  <c r="P26" i="5"/>
  <c r="Q9" i="5"/>
  <c r="P9" i="5"/>
  <c r="Q35" i="5"/>
  <c r="P35" i="5"/>
  <c r="P61" i="5"/>
  <c r="Q61" i="5"/>
  <c r="Q14" i="5"/>
  <c r="P14" i="5"/>
  <c r="Q24" i="5"/>
  <c r="P24" i="5"/>
  <c r="Q50" i="5"/>
  <c r="P50" i="5"/>
  <c r="Q53" i="5"/>
  <c r="P53" i="5"/>
  <c r="Q13" i="5"/>
  <c r="P13" i="5"/>
  <c r="Q22" i="5"/>
  <c r="P22" i="5"/>
  <c r="AC63" i="3"/>
  <c r="Q42" i="5"/>
  <c r="P42" i="5"/>
  <c r="Q47" i="5"/>
  <c r="P47" i="5"/>
  <c r="Q49" i="5"/>
  <c r="P49" i="5"/>
  <c r="Q33" i="5"/>
  <c r="P33" i="5"/>
  <c r="Q10" i="5"/>
  <c r="P10" i="5"/>
  <c r="P58" i="5"/>
  <c r="Q58" i="5"/>
  <c r="Q23" i="5"/>
  <c r="P23" i="5"/>
  <c r="Q20" i="5"/>
  <c r="P20" i="5"/>
  <c r="P38" i="5"/>
  <c r="Q38" i="5"/>
  <c r="Q59" i="5"/>
  <c r="P59" i="5"/>
  <c r="P34" i="5"/>
  <c r="Q34" i="5"/>
  <c r="Q18" i="5"/>
  <c r="P18" i="5"/>
  <c r="Q21" i="5"/>
  <c r="P21" i="5"/>
  <c r="AF19" i="3"/>
  <c r="AD47" i="3"/>
  <c r="AD45" i="3"/>
  <c r="AD35" i="3"/>
  <c r="AF16" i="3"/>
  <c r="AF12" i="3"/>
  <c r="AD56" i="3"/>
  <c r="AF36" i="3"/>
  <c r="AD39" i="3"/>
  <c r="AF61" i="3"/>
  <c r="AA31" i="3"/>
  <c r="W25" i="3"/>
  <c r="AA12" i="3"/>
  <c r="AA59" i="3"/>
  <c r="AA46" i="3"/>
  <c r="AA8" i="3"/>
  <c r="AA43" i="3"/>
  <c r="W27" i="3"/>
  <c r="W19" i="3"/>
  <c r="AD61" i="3"/>
  <c r="W16" i="3"/>
  <c r="W59" i="3"/>
  <c r="AF15" i="3"/>
  <c r="AF37" i="3"/>
  <c r="AF30" i="3"/>
  <c r="AD44" i="3"/>
  <c r="AF51" i="3"/>
  <c r="AD15" i="3"/>
  <c r="AD21" i="3"/>
  <c r="AF59" i="3"/>
  <c r="AD58" i="3"/>
  <c r="AD32" i="3"/>
  <c r="AA15" i="3"/>
  <c r="AF9" i="3"/>
  <c r="AA21" i="3"/>
  <c r="AD20" i="3"/>
  <c r="AA11" i="3"/>
  <c r="AF8" i="3"/>
  <c r="AA34" i="3"/>
  <c r="AF41" i="3"/>
  <c r="AD8" i="3"/>
  <c r="AF23" i="3"/>
  <c r="AA25" i="3"/>
  <c r="AF22" i="3"/>
  <c r="AF50" i="3"/>
  <c r="AD19" i="3"/>
  <c r="AA29" i="3"/>
  <c r="AD55" i="3"/>
  <c r="AD43" i="3"/>
  <c r="AF60" i="3"/>
  <c r="AD37" i="3"/>
  <c r="AA53" i="3"/>
  <c r="AF28" i="3"/>
  <c r="AD42" i="3"/>
  <c r="AF58" i="3"/>
  <c r="AD57" i="3"/>
  <c r="AD27" i="3"/>
  <c r="AA57" i="3"/>
  <c r="AF7" i="3"/>
  <c r="AD38" i="3"/>
  <c r="AD34" i="3"/>
  <c r="AF6" i="3"/>
  <c r="AF38" i="3"/>
  <c r="AA54" i="3"/>
  <c r="AD31" i="3"/>
  <c r="AD59" i="3"/>
  <c r="W38" i="3"/>
  <c r="W23" i="3"/>
  <c r="W35" i="3"/>
  <c r="AD22" i="3"/>
  <c r="W32" i="3"/>
  <c r="W29" i="3"/>
  <c r="W44" i="3"/>
  <c r="AF35" i="3"/>
  <c r="AF27" i="3"/>
  <c r="AD33" i="3"/>
  <c r="AD24" i="3"/>
  <c r="AA33" i="3"/>
  <c r="AF11" i="3"/>
  <c r="AD49" i="3"/>
  <c r="AD46" i="3"/>
  <c r="AA49" i="3"/>
  <c r="AF18" i="3"/>
  <c r="AD30" i="3"/>
  <c r="AA45" i="3"/>
  <c r="AD16" i="3"/>
  <c r="AD53" i="3"/>
  <c r="AF13" i="3"/>
  <c r="AD62" i="3"/>
  <c r="AD52" i="3"/>
  <c r="AA41" i="3"/>
  <c r="AD26" i="3"/>
  <c r="AA13" i="3"/>
  <c r="W34" i="3"/>
  <c r="W6" i="3"/>
  <c r="AD23" i="3"/>
  <c r="W37" i="3"/>
  <c r="AF25" i="3"/>
  <c r="AD25" i="3"/>
  <c r="AF39" i="3"/>
  <c r="AF45" i="3"/>
  <c r="W39" i="3"/>
  <c r="AD28" i="3"/>
  <c r="AA19" i="3"/>
  <c r="W31" i="3"/>
  <c r="AD54" i="3"/>
  <c r="AF32" i="3"/>
  <c r="AF31" i="3"/>
  <c r="W22" i="3"/>
  <c r="AA39" i="3"/>
  <c r="W28" i="3"/>
  <c r="AD40" i="3"/>
  <c r="W52" i="3"/>
  <c r="W24" i="3"/>
  <c r="AD11" i="3"/>
  <c r="W33" i="3"/>
  <c r="AD6" i="3"/>
  <c r="W36" i="3"/>
  <c r="AF24" i="3"/>
  <c r="AF26" i="3"/>
  <c r="AD36" i="3"/>
  <c r="W26" i="3"/>
  <c r="W17" i="3"/>
  <c r="AD18" i="3"/>
  <c r="W55" i="3"/>
  <c r="W53" i="3"/>
  <c r="W45" i="3"/>
  <c r="AF40" i="3"/>
  <c r="AD9" i="3"/>
  <c r="W21" i="3"/>
  <c r="AF14" i="3"/>
  <c r="AF52" i="3"/>
  <c r="AF48" i="3"/>
  <c r="AF10" i="3"/>
  <c r="AD14" i="3"/>
  <c r="W8" i="3"/>
  <c r="AD13" i="3"/>
  <c r="W20" i="3"/>
  <c r="AF53" i="3"/>
  <c r="AF55" i="3"/>
  <c r="AD7" i="3"/>
  <c r="W9" i="3"/>
  <c r="AF20" i="3"/>
  <c r="AA28" i="3"/>
  <c r="AA9" i="3"/>
  <c r="AA50" i="3"/>
  <c r="AA37" i="3"/>
  <c r="W13" i="3"/>
  <c r="AF33" i="3"/>
  <c r="AD12" i="3"/>
  <c r="AF44" i="3"/>
  <c r="AF46" i="3"/>
  <c r="AA51" i="3"/>
  <c r="AA23" i="3"/>
  <c r="AA24" i="3"/>
  <c r="AA20" i="3"/>
  <c r="AA47" i="3"/>
  <c r="AF43" i="3"/>
  <c r="M63" i="3"/>
  <c r="W15" i="3"/>
  <c r="AA35" i="3"/>
  <c r="AD10" i="3"/>
  <c r="W54" i="3"/>
  <c r="AF62" i="3"/>
  <c r="W43" i="3"/>
  <c r="U63" i="3"/>
  <c r="AF21" i="3"/>
  <c r="W7" i="3"/>
  <c r="AA27" i="3"/>
  <c r="W62" i="3"/>
  <c r="AA52" i="3"/>
  <c r="AA56" i="3"/>
  <c r="AD48" i="3"/>
  <c r="W46" i="3"/>
  <c r="AF29" i="3"/>
  <c r="W11" i="3"/>
  <c r="AF5" i="3"/>
  <c r="W57" i="3"/>
  <c r="W12" i="3"/>
  <c r="AA16" i="3"/>
  <c r="AA32" i="3"/>
  <c r="AA62" i="3"/>
  <c r="W5" i="3"/>
  <c r="AA42" i="3"/>
  <c r="I61" i="3"/>
  <c r="J61" i="3"/>
  <c r="J63" i="3" s="1"/>
  <c r="K61" i="3"/>
  <c r="AF57" i="3"/>
  <c r="AA60" i="3"/>
  <c r="AA55" i="3"/>
  <c r="K62" i="5" l="1"/>
  <c r="D13" i="2" s="1"/>
  <c r="K63" i="3"/>
  <c r="AA61" i="3"/>
  <c r="F62" i="5"/>
  <c r="P62" i="5"/>
  <c r="D17" i="2" s="1"/>
  <c r="G17" i="2" s="1"/>
  <c r="AD17" i="3"/>
  <c r="AF17" i="3"/>
  <c r="AA17" i="3"/>
  <c r="W61" i="3"/>
  <c r="D15" i="2" l="1"/>
  <c r="G15" i="2" s="1"/>
  <c r="G13" i="2"/>
  <c r="H14" i="2" l="1"/>
  <c r="H15" i="2"/>
  <c r="D25" i="2"/>
  <c r="D31" i="2"/>
  <c r="H17" i="2"/>
  <c r="O2" i="1"/>
  <c r="F43" i="1"/>
  <c r="S43" i="1" s="1"/>
  <c r="S127" i="1"/>
  <c r="S177" i="1"/>
  <c r="S6" i="1"/>
  <c r="S188" i="1"/>
  <c r="S213" i="1"/>
  <c r="S178" i="1"/>
  <c r="S61" i="1"/>
  <c r="S25" i="1"/>
  <c r="S116" i="1"/>
  <c r="S176" i="1"/>
  <c r="S221" i="1"/>
  <c r="S185" i="1"/>
  <c r="S166" i="1"/>
  <c r="S207" i="1"/>
  <c r="S254" i="1"/>
  <c r="S181" i="1"/>
  <c r="S115" i="1"/>
  <c r="S98" i="1"/>
  <c r="S16" i="1"/>
  <c r="S121" i="1"/>
  <c r="S163" i="1"/>
  <c r="S117" i="1"/>
  <c r="S74" i="1"/>
  <c r="S122" i="1"/>
  <c r="S246" i="1"/>
  <c r="S110" i="1"/>
  <c r="S96" i="1"/>
  <c r="S228" i="1"/>
  <c r="S269" i="1"/>
  <c r="S258" i="1"/>
  <c r="S259" i="1"/>
  <c r="S59" i="1"/>
  <c r="S60" i="1"/>
  <c r="S222" i="1"/>
  <c r="S71" i="1"/>
  <c r="S144" i="1"/>
  <c r="S128" i="1"/>
  <c r="S135" i="1"/>
  <c r="S267" i="1"/>
  <c r="S28" i="1"/>
  <c r="S91" i="1"/>
  <c r="S86" i="1"/>
  <c r="S34" i="1"/>
  <c r="S119" i="1"/>
  <c r="S175" i="1"/>
  <c r="S234" i="1"/>
  <c r="S264" i="1"/>
  <c r="S261" i="1"/>
  <c r="S11" i="1"/>
  <c r="S229" i="1"/>
  <c r="S81" i="1"/>
  <c r="S194" i="1"/>
  <c r="S251" i="1"/>
  <c r="S107" i="1"/>
  <c r="S53" i="1"/>
  <c r="S12" i="1"/>
  <c r="S165" i="1"/>
  <c r="S111" i="1"/>
  <c r="S209" i="1"/>
  <c r="S101" i="1"/>
  <c r="S195" i="1"/>
  <c r="S8" i="1"/>
  <c r="S79" i="1"/>
  <c r="S44" i="1"/>
  <c r="S84" i="1"/>
  <c r="S57" i="1"/>
  <c r="S39" i="1"/>
  <c r="T39" i="1" s="1"/>
  <c r="U39" i="1" s="1"/>
  <c r="S167" i="1"/>
  <c r="S56" i="1"/>
  <c r="S242" i="1"/>
  <c r="S72" i="1"/>
  <c r="S268" i="1"/>
  <c r="S150" i="1"/>
  <c r="S271" i="1"/>
  <c r="S152" i="1"/>
  <c r="S249" i="1"/>
  <c r="S168" i="1"/>
  <c r="S18" i="1"/>
  <c r="S85" i="1"/>
  <c r="S171" i="1"/>
  <c r="S102" i="1"/>
  <c r="S82" i="1"/>
  <c r="S112" i="1"/>
  <c r="S10" i="1"/>
  <c r="S262" i="1"/>
  <c r="S256" i="1"/>
  <c r="S9" i="1"/>
  <c r="S162" i="1"/>
  <c r="S223" i="1"/>
  <c r="S51" i="1"/>
  <c r="S64" i="1"/>
  <c r="S250" i="1"/>
  <c r="S109" i="1"/>
  <c r="S94" i="1"/>
  <c r="S65" i="1"/>
  <c r="S108" i="1"/>
  <c r="S270" i="1"/>
  <c r="S54" i="1"/>
  <c r="S67" i="1"/>
  <c r="S26" i="1"/>
  <c r="S83" i="1"/>
  <c r="S257" i="1"/>
  <c r="S200" i="1"/>
  <c r="S118" i="1"/>
  <c r="S75" i="1"/>
  <c r="S76" i="1"/>
  <c r="S164" i="1"/>
  <c r="S189" i="1"/>
  <c r="S245" i="1"/>
  <c r="S15" i="1"/>
  <c r="S174" i="1"/>
  <c r="S2" i="1"/>
  <c r="S46" i="1"/>
  <c r="S179" i="1"/>
  <c r="S266" i="1"/>
  <c r="S198" i="1"/>
  <c r="S208" i="1"/>
  <c r="S204" i="1"/>
  <c r="S273" i="1"/>
  <c r="S97" i="1"/>
  <c r="S142" i="1"/>
  <c r="S161" i="1"/>
  <c r="S157" i="1"/>
  <c r="S33" i="1"/>
  <c r="S35" i="1"/>
  <c r="S239" i="1"/>
  <c r="S232" i="1"/>
  <c r="S87" i="1"/>
  <c r="S180" i="1"/>
  <c r="S263" i="1"/>
  <c r="S217" i="1"/>
  <c r="S190" i="1"/>
  <c r="S126" i="1"/>
  <c r="S58" i="1"/>
  <c r="S146" i="1"/>
  <c r="S220" i="1"/>
  <c r="S153" i="1"/>
  <c r="S29" i="1"/>
  <c r="S205" i="1"/>
  <c r="S69" i="1"/>
  <c r="S211" i="1"/>
  <c r="S40" i="1"/>
  <c r="S151" i="1"/>
  <c r="S13" i="1"/>
  <c r="S129" i="1"/>
  <c r="S95" i="1"/>
  <c r="S27" i="1"/>
  <c r="S4" i="1"/>
  <c r="S212" i="1"/>
  <c r="S230" i="1"/>
  <c r="S226" i="1"/>
  <c r="S123" i="1"/>
  <c r="S88" i="1"/>
  <c r="S66" i="1"/>
  <c r="S159" i="1"/>
  <c r="S62" i="1"/>
  <c r="S19" i="1"/>
  <c r="S131" i="1"/>
  <c r="S243" i="1"/>
  <c r="S70" i="1"/>
  <c r="S47" i="1"/>
  <c r="S155" i="1"/>
  <c r="S186" i="1"/>
  <c r="S17" i="1"/>
  <c r="S136" i="1"/>
  <c r="S14" i="1"/>
  <c r="S272" i="1"/>
  <c r="S191" i="1"/>
  <c r="S184" i="1"/>
  <c r="S265" i="1"/>
  <c r="S148" i="1"/>
  <c r="S236" i="1"/>
  <c r="S154" i="1"/>
  <c r="S237" i="1"/>
  <c r="S206" i="1"/>
  <c r="S7" i="1"/>
  <c r="S20" i="1"/>
  <c r="S130" i="1"/>
  <c r="S138" i="1"/>
  <c r="S235" i="1"/>
  <c r="S173" i="1"/>
  <c r="S137" i="1"/>
  <c r="S31" i="1"/>
  <c r="S3" i="1"/>
  <c r="S147" i="1"/>
  <c r="S68" i="1"/>
  <c r="S106" i="1"/>
  <c r="S52" i="1"/>
  <c r="S201" i="1"/>
  <c r="S32" i="1"/>
  <c r="S244" i="1"/>
  <c r="S103" i="1"/>
  <c r="S197" i="1"/>
  <c r="S134" i="1"/>
  <c r="S104" i="1"/>
  <c r="S182" i="1"/>
  <c r="S248" i="1"/>
  <c r="S260" i="1"/>
  <c r="S90" i="1"/>
  <c r="S196" i="1"/>
  <c r="S100" i="1"/>
  <c r="S199" i="1"/>
  <c r="S36" i="1"/>
  <c r="S23" i="1"/>
  <c r="S21" i="1"/>
  <c r="S202" i="1"/>
  <c r="S45" i="1"/>
  <c r="S224" i="1"/>
  <c r="S89" i="1"/>
  <c r="S169" i="1"/>
  <c r="S105" i="1"/>
  <c r="S124" i="1"/>
  <c r="S145" i="1"/>
  <c r="S149" i="1"/>
  <c r="S225" i="1"/>
  <c r="S275" i="1"/>
  <c r="S192" i="1"/>
  <c r="S99" i="1"/>
  <c r="S5" i="1"/>
  <c r="S55" i="1"/>
  <c r="S80" i="1"/>
  <c r="S187" i="1"/>
  <c r="S255" i="1"/>
  <c r="S140" i="1"/>
  <c r="S133" i="1"/>
  <c r="S30" i="1"/>
  <c r="S120" i="1"/>
  <c r="S132" i="1"/>
  <c r="S141" i="1"/>
  <c r="S41" i="1"/>
  <c r="S158" i="1"/>
  <c r="S160" i="1"/>
  <c r="S156" i="1"/>
  <c r="S125" i="1"/>
  <c r="S24" i="1"/>
  <c r="S183" i="1"/>
  <c r="S231" i="1"/>
  <c r="S92" i="1"/>
  <c r="S37" i="1"/>
  <c r="S238" i="1"/>
  <c r="S203" i="1"/>
  <c r="S170" i="1"/>
  <c r="S50" i="1"/>
  <c r="S139" i="1"/>
  <c r="S210" i="1"/>
  <c r="S252" i="1"/>
  <c r="S214" i="1"/>
  <c r="S114" i="1"/>
  <c r="S218" i="1"/>
  <c r="S22" i="1"/>
  <c r="S240" i="1"/>
  <c r="S241" i="1"/>
  <c r="S227" i="1"/>
  <c r="S172" i="1"/>
  <c r="S48" i="1"/>
  <c r="S63" i="1"/>
  <c r="S247" i="1"/>
  <c r="S219" i="1"/>
  <c r="S113" i="1"/>
  <c r="S233" i="1"/>
  <c r="S93" i="1"/>
  <c r="S253" i="1"/>
  <c r="S49" i="1"/>
  <c r="S193" i="1"/>
  <c r="S42" i="1"/>
  <c r="S77" i="1"/>
  <c r="S274" i="1"/>
  <c r="S78" i="1"/>
  <c r="S143" i="1"/>
  <c r="S73" i="1"/>
  <c r="S215" i="1"/>
  <c r="S216" i="1"/>
  <c r="S276" i="1"/>
  <c r="S277" i="1"/>
  <c r="S38" i="1"/>
  <c r="N145" i="1"/>
  <c r="N124" i="1"/>
  <c r="N224" i="1"/>
  <c r="N2" i="1"/>
  <c r="O85" i="1"/>
  <c r="O166" i="1"/>
  <c r="J166" i="1"/>
  <c r="J179" i="1"/>
  <c r="J8" i="1"/>
  <c r="J85" i="1"/>
  <c r="J62" i="1"/>
  <c r="J25" i="1"/>
  <c r="J185" i="1"/>
  <c r="J255" i="1"/>
  <c r="J31" i="1"/>
  <c r="J54" i="1"/>
  <c r="J209" i="1"/>
  <c r="J47" i="1"/>
  <c r="J90" i="1"/>
  <c r="J17" i="1"/>
  <c r="J94" i="1"/>
  <c r="J32" i="1"/>
  <c r="J101" i="1"/>
  <c r="J23" i="1"/>
  <c r="J75" i="1"/>
  <c r="J137" i="1"/>
  <c r="J96" i="1"/>
  <c r="J201" i="1"/>
  <c r="J243" i="1"/>
  <c r="J207" i="1"/>
  <c r="J168" i="1"/>
  <c r="J197" i="1"/>
  <c r="J114" i="1"/>
  <c r="J198" i="1"/>
  <c r="J218" i="1"/>
  <c r="J237" i="1"/>
  <c r="J33" i="1"/>
  <c r="J239" i="1"/>
  <c r="J45" i="1"/>
  <c r="J22" i="1"/>
  <c r="J125" i="1"/>
  <c r="J156" i="1"/>
  <c r="J251" i="1"/>
  <c r="J56" i="1"/>
  <c r="J121" i="1"/>
  <c r="J248" i="1"/>
  <c r="J28" i="1"/>
  <c r="J254" i="1"/>
  <c r="J230" i="1"/>
  <c r="J268" i="1"/>
  <c r="J174" i="1"/>
  <c r="J186" i="1"/>
  <c r="J262" i="1"/>
  <c r="J18" i="1"/>
  <c r="J65" i="1"/>
  <c r="J199" i="1"/>
  <c r="J205" i="1"/>
  <c r="J55" i="1"/>
  <c r="J147" i="1"/>
  <c r="J91" i="1"/>
  <c r="J59" i="1"/>
  <c r="J102" i="1"/>
  <c r="J132" i="1"/>
  <c r="J155" i="1"/>
  <c r="J27" i="1"/>
  <c r="J106" i="1"/>
  <c r="J196" i="1"/>
  <c r="J178" i="1"/>
  <c r="J97" i="1"/>
  <c r="J26" i="1"/>
  <c r="J119" i="1"/>
  <c r="J7" i="1"/>
  <c r="J72" i="1"/>
  <c r="J229" i="1"/>
  <c r="J182" i="1"/>
  <c r="J153" i="1"/>
  <c r="J20" i="1"/>
  <c r="J136" i="1"/>
  <c r="J222" i="1"/>
  <c r="J3" i="1"/>
  <c r="J225" i="1"/>
  <c r="J245" i="1"/>
  <c r="J257" i="1"/>
  <c r="J133" i="1"/>
  <c r="J14" i="1"/>
  <c r="J134" i="1"/>
  <c r="J269" i="1"/>
  <c r="J2" i="1"/>
  <c r="J88" i="1"/>
  <c r="J244" i="1"/>
  <c r="J202" i="1"/>
  <c r="J160" i="1"/>
  <c r="J224" i="1"/>
  <c r="J71" i="1"/>
  <c r="J223" i="1"/>
  <c r="J61" i="1"/>
  <c r="J240" i="1"/>
  <c r="J29" i="1"/>
  <c r="J99" i="1"/>
  <c r="J64" i="1"/>
  <c r="J238" i="1"/>
  <c r="P238" i="1" s="1"/>
  <c r="G43" i="1"/>
  <c r="J149" i="1"/>
  <c r="J241" i="1"/>
  <c r="J76" i="1"/>
  <c r="J227" i="1"/>
  <c r="J232" i="1"/>
  <c r="J144" i="1"/>
  <c r="J151" i="1"/>
  <c r="J86" i="1"/>
  <c r="J35" i="1"/>
  <c r="J104" i="1"/>
  <c r="J124" i="1"/>
  <c r="J152" i="1"/>
  <c r="J138" i="1"/>
  <c r="J111" i="1"/>
  <c r="J13" i="1"/>
  <c r="J58" i="1"/>
  <c r="J89" i="1"/>
  <c r="J203" i="1"/>
  <c r="P203" i="1" s="1"/>
  <c r="J4" i="1"/>
  <c r="J66" i="1"/>
  <c r="J146" i="1"/>
  <c r="J105" i="1"/>
  <c r="J51" i="1"/>
  <c r="J52" i="1"/>
  <c r="J70" i="1"/>
  <c r="J95" i="1"/>
  <c r="J249" i="1"/>
  <c r="J6" i="1"/>
  <c r="J157" i="1"/>
  <c r="J175" i="1"/>
  <c r="J116" i="1"/>
  <c r="J46" i="1"/>
  <c r="J190" i="1"/>
  <c r="J41" i="1"/>
  <c r="J122" i="1"/>
  <c r="J172" i="1"/>
  <c r="J194" i="1"/>
  <c r="J30" i="1"/>
  <c r="J264" i="1"/>
  <c r="J69" i="1"/>
  <c r="J204" i="1"/>
  <c r="J48" i="1"/>
  <c r="J176" i="1"/>
  <c r="J84" i="1"/>
  <c r="J170" i="1"/>
  <c r="P170" i="1" s="1"/>
  <c r="J21" i="1"/>
  <c r="J213" i="1"/>
  <c r="J123" i="1"/>
  <c r="J60" i="1"/>
  <c r="J131" i="1"/>
  <c r="J36" i="1"/>
  <c r="J275" i="1"/>
  <c r="J126" i="1"/>
  <c r="J98" i="1"/>
  <c r="J145" i="1"/>
  <c r="J273" i="1"/>
  <c r="J188" i="1"/>
  <c r="J272" i="1"/>
  <c r="J221" i="1"/>
  <c r="J50" i="1"/>
  <c r="P50" i="1" s="1"/>
  <c r="J142" i="1"/>
  <c r="J167" i="1"/>
  <c r="J63" i="1"/>
  <c r="J67" i="1"/>
  <c r="J87" i="1"/>
  <c r="J107" i="1"/>
  <c r="J234" i="1"/>
  <c r="J220" i="1"/>
  <c r="J103" i="1"/>
  <c r="J270" i="1"/>
  <c r="J183" i="1"/>
  <c r="J135" i="1"/>
  <c r="J247" i="1"/>
  <c r="J219" i="1"/>
  <c r="J117" i="1"/>
  <c r="J139" i="1"/>
  <c r="P139" i="1" s="1"/>
  <c r="J171" i="1"/>
  <c r="J267" i="1"/>
  <c r="J112" i="1"/>
  <c r="J115" i="1"/>
  <c r="J256" i="1"/>
  <c r="J266" i="1"/>
  <c r="J189" i="1"/>
  <c r="J208" i="1"/>
  <c r="J130" i="1"/>
  <c r="J113" i="1"/>
  <c r="J233" i="1"/>
  <c r="J127" i="1"/>
  <c r="J57" i="1"/>
  <c r="J68" i="1"/>
  <c r="J79" i="1"/>
  <c r="J161" i="1"/>
  <c r="J9" i="1"/>
  <c r="J19" i="1"/>
  <c r="J195" i="1"/>
  <c r="J93" i="1"/>
  <c r="J120" i="1"/>
  <c r="J263" i="1"/>
  <c r="J129" i="1"/>
  <c r="J53" i="1"/>
  <c r="J253" i="1"/>
  <c r="J184" i="1"/>
  <c r="J250" i="1"/>
  <c r="J128" i="1"/>
  <c r="J38" i="1"/>
  <c r="J162" i="1"/>
  <c r="J44" i="1"/>
  <c r="J236" i="1"/>
  <c r="J228" i="1"/>
  <c r="J49" i="1"/>
  <c r="J192" i="1"/>
  <c r="J193" i="1"/>
  <c r="J261" i="1"/>
  <c r="J217" i="1"/>
  <c r="J108" i="1"/>
  <c r="J158" i="1"/>
  <c r="J265" i="1"/>
  <c r="J191" i="1"/>
  <c r="J5" i="1"/>
  <c r="J12" i="1"/>
  <c r="J246" i="1"/>
  <c r="J258" i="1"/>
  <c r="J259" i="1"/>
  <c r="J235" i="1"/>
  <c r="J159" i="1"/>
  <c r="J148" i="1"/>
  <c r="J42" i="1"/>
  <c r="J100" i="1"/>
  <c r="J260" i="1"/>
  <c r="J109" i="1"/>
  <c r="J164" i="1"/>
  <c r="J37" i="1"/>
  <c r="J210" i="1"/>
  <c r="P210" i="1" s="1"/>
  <c r="J16" i="1"/>
  <c r="J40" i="1"/>
  <c r="J212" i="1"/>
  <c r="J177" i="1"/>
  <c r="J39" i="1"/>
  <c r="J11" i="1"/>
  <c r="J150" i="1"/>
  <c r="J271" i="1"/>
  <c r="J77" i="1"/>
  <c r="J274" i="1"/>
  <c r="J83" i="1"/>
  <c r="J15" i="1"/>
  <c r="J173" i="1"/>
  <c r="J78" i="1"/>
  <c r="J80" i="1"/>
  <c r="J211" i="1"/>
  <c r="J74" i="1"/>
  <c r="J163" i="1"/>
  <c r="J10" i="1"/>
  <c r="J231" i="1"/>
  <c r="J82" i="1"/>
  <c r="J252" i="1"/>
  <c r="P252" i="1" s="1"/>
  <c r="J143" i="1"/>
  <c r="J187" i="1"/>
  <c r="J141" i="1"/>
  <c r="J214" i="1"/>
  <c r="P214" i="1" s="1"/>
  <c r="J169" i="1"/>
  <c r="J118" i="1"/>
  <c r="J92" i="1"/>
  <c r="J73" i="1"/>
  <c r="J110" i="1"/>
  <c r="J242" i="1"/>
  <c r="J81" i="1"/>
  <c r="J215" i="1"/>
  <c r="J140" i="1"/>
  <c r="J181" i="1"/>
  <c r="J180" i="1"/>
  <c r="J24" i="1"/>
  <c r="J226" i="1"/>
  <c r="J154" i="1"/>
  <c r="J216" i="1"/>
  <c r="J165" i="1"/>
  <c r="J34" i="1"/>
  <c r="J206" i="1"/>
  <c r="J200" i="1"/>
  <c r="O179" i="1"/>
  <c r="O25" i="1"/>
  <c r="O185" i="1"/>
  <c r="O255" i="1"/>
  <c r="O31" i="1"/>
  <c r="O54" i="1"/>
  <c r="O209" i="1"/>
  <c r="O90" i="1"/>
  <c r="O17" i="1"/>
  <c r="O101" i="1"/>
  <c r="O23" i="1"/>
  <c r="O137" i="1"/>
  <c r="O243" i="1"/>
  <c r="O207" i="1"/>
  <c r="O197" i="1"/>
  <c r="O198" i="1"/>
  <c r="O237" i="1"/>
  <c r="O33" i="1"/>
  <c r="O239" i="1"/>
  <c r="O125" i="1"/>
  <c r="O251" i="1"/>
  <c r="O56" i="1"/>
  <c r="O121" i="1"/>
  <c r="O248" i="1"/>
  <c r="O28" i="1"/>
  <c r="O254" i="1"/>
  <c r="O230" i="1"/>
  <c r="O174" i="1"/>
  <c r="O186" i="1"/>
  <c r="O262" i="1"/>
  <c r="O199" i="1"/>
  <c r="O205" i="1"/>
  <c r="O55" i="1"/>
  <c r="O147" i="1"/>
  <c r="O91" i="1"/>
  <c r="O102" i="1"/>
  <c r="O106" i="1"/>
  <c r="O196" i="1"/>
  <c r="O97" i="1"/>
  <c r="O119" i="1"/>
  <c r="O7" i="1"/>
  <c r="O72" i="1"/>
  <c r="O229" i="1"/>
  <c r="O182" i="1"/>
  <c r="O153" i="1"/>
  <c r="O222" i="1"/>
  <c r="O3" i="1"/>
  <c r="O245" i="1"/>
  <c r="O257" i="1"/>
  <c r="O14" i="1"/>
  <c r="O269" i="1"/>
  <c r="O88" i="1"/>
  <c r="O244" i="1"/>
  <c r="O202" i="1"/>
  <c r="O160" i="1"/>
  <c r="O223" i="1"/>
  <c r="O61" i="1"/>
  <c r="O240" i="1"/>
  <c r="O29" i="1"/>
  <c r="O64" i="1"/>
  <c r="O43" i="1"/>
  <c r="O149" i="1"/>
  <c r="O241" i="1"/>
  <c r="O76" i="1"/>
  <c r="O227" i="1"/>
  <c r="O232" i="1"/>
  <c r="O144" i="1"/>
  <c r="O86" i="1"/>
  <c r="O35" i="1"/>
  <c r="O138" i="1"/>
  <c r="O111" i="1"/>
  <c r="O4" i="1"/>
  <c r="O66" i="1"/>
  <c r="P66" i="1" s="1"/>
  <c r="O70" i="1"/>
  <c r="O95" i="1"/>
  <c r="O249" i="1"/>
  <c r="O175" i="1"/>
  <c r="O46" i="1"/>
  <c r="O122" i="1"/>
  <c r="O172" i="1"/>
  <c r="O30" i="1"/>
  <c r="O264" i="1"/>
  <c r="O69" i="1"/>
  <c r="O48" i="1"/>
  <c r="O176" i="1"/>
  <c r="O84" i="1"/>
  <c r="O21" i="1"/>
  <c r="O131" i="1"/>
  <c r="O36" i="1"/>
  <c r="O126" i="1"/>
  <c r="O98" i="1"/>
  <c r="O273" i="1"/>
  <c r="O188" i="1"/>
  <c r="O272" i="1"/>
  <c r="O142" i="1"/>
  <c r="O167" i="1"/>
  <c r="O63" i="1"/>
  <c r="O87" i="1"/>
  <c r="O107" i="1"/>
  <c r="O234" i="1"/>
  <c r="O220" i="1"/>
  <c r="O270" i="1"/>
  <c r="O247" i="1"/>
  <c r="O219" i="1"/>
  <c r="O267" i="1"/>
  <c r="O115" i="1"/>
  <c r="O256" i="1"/>
  <c r="O266" i="1"/>
  <c r="O189" i="1"/>
  <c r="O130" i="1"/>
  <c r="O113" i="1"/>
  <c r="O233" i="1"/>
  <c r="O127" i="1"/>
  <c r="O68" i="1"/>
  <c r="O79" i="1"/>
  <c r="O9" i="1"/>
  <c r="P9" i="1" s="1"/>
  <c r="O93" i="1"/>
  <c r="O120" i="1"/>
  <c r="O253" i="1"/>
  <c r="O184" i="1"/>
  <c r="O250" i="1"/>
  <c r="O128" i="1"/>
  <c r="O162" i="1"/>
  <c r="O44" i="1"/>
  <c r="O236" i="1"/>
  <c r="O228" i="1"/>
  <c r="O49" i="1"/>
  <c r="O192" i="1"/>
  <c r="O193" i="1"/>
  <c r="O261" i="1"/>
  <c r="O217" i="1"/>
  <c r="P217" i="1" s="1"/>
  <c r="O108" i="1"/>
  <c r="O158" i="1"/>
  <c r="O265" i="1"/>
  <c r="O191" i="1"/>
  <c r="P191" i="1" s="1"/>
  <c r="O5" i="1"/>
  <c r="O246" i="1"/>
  <c r="O258" i="1"/>
  <c r="P258" i="1" s="1"/>
  <c r="O259" i="1"/>
  <c r="O42" i="1"/>
  <c r="O260" i="1"/>
  <c r="O164" i="1"/>
  <c r="O16" i="1"/>
  <c r="P16" i="1" s="1"/>
  <c r="O40" i="1"/>
  <c r="O212" i="1"/>
  <c r="O177" i="1"/>
  <c r="O39" i="1"/>
  <c r="P39" i="1" s="1"/>
  <c r="O11" i="1"/>
  <c r="O150" i="1"/>
  <c r="O77" i="1"/>
  <c r="O274" i="1"/>
  <c r="O15" i="1"/>
  <c r="O78" i="1"/>
  <c r="O10" i="1"/>
  <c r="O231" i="1"/>
  <c r="O82" i="1"/>
  <c r="P82" i="1" s="1"/>
  <c r="O143" i="1"/>
  <c r="O73" i="1"/>
  <c r="O242" i="1"/>
  <c r="O81" i="1"/>
  <c r="O215" i="1"/>
  <c r="O226" i="1"/>
  <c r="O154" i="1"/>
  <c r="O216" i="1"/>
  <c r="O165" i="1"/>
  <c r="O206" i="1"/>
  <c r="O200" i="1"/>
  <c r="P200" i="1" s="1"/>
  <c r="E17" i="2" l="1"/>
  <c r="F17" i="2" s="1"/>
  <c r="E15" i="2"/>
  <c r="F15" i="2" s="1"/>
  <c r="E13" i="2"/>
  <c r="F13" i="2" s="1"/>
  <c r="H13" i="2"/>
  <c r="J278" i="1"/>
  <c r="T5" i="1"/>
  <c r="U5" i="1" s="1"/>
  <c r="V5" i="1" s="1"/>
  <c r="T152" i="1"/>
  <c r="U152" i="1" s="1"/>
  <c r="T101" i="1"/>
  <c r="U101" i="1" s="1"/>
  <c r="P188" i="1"/>
  <c r="J43" i="1"/>
  <c r="P43" i="1" s="1"/>
  <c r="T185" i="1"/>
  <c r="U185" i="1" s="1"/>
  <c r="V185" i="1" s="1"/>
  <c r="T34" i="1"/>
  <c r="U34" i="1" s="1"/>
  <c r="T249" i="1"/>
  <c r="U249" i="1" s="1"/>
  <c r="V249" i="1" s="1"/>
  <c r="O37" i="1"/>
  <c r="P37" i="1" s="1"/>
  <c r="P98" i="1"/>
  <c r="P175" i="1"/>
  <c r="P231" i="1"/>
  <c r="P15" i="1"/>
  <c r="P260" i="1"/>
  <c r="P261" i="1"/>
  <c r="P220" i="1"/>
  <c r="T2" i="1"/>
  <c r="P111" i="1"/>
  <c r="T71" i="1"/>
  <c r="U71" i="1" s="1"/>
  <c r="P164" i="1"/>
  <c r="P259" i="1"/>
  <c r="P108" i="1"/>
  <c r="P44" i="1"/>
  <c r="P265" i="1"/>
  <c r="T194" i="1"/>
  <c r="U194" i="1" s="1"/>
  <c r="P272" i="1"/>
  <c r="P122" i="1"/>
  <c r="T190" i="1"/>
  <c r="U190" i="1" s="1"/>
  <c r="T144" i="1"/>
  <c r="U144" i="1" s="1"/>
  <c r="V144" i="1" s="1"/>
  <c r="P120" i="1"/>
  <c r="P256" i="1"/>
  <c r="P165" i="1"/>
  <c r="P40" i="1"/>
  <c r="P5" i="1"/>
  <c r="T228" i="1"/>
  <c r="U228" i="1" s="1"/>
  <c r="V228" i="1" s="1"/>
  <c r="T186" i="1"/>
  <c r="U186" i="1" s="1"/>
  <c r="V186" i="1" s="1"/>
  <c r="P264" i="1"/>
  <c r="P46" i="1"/>
  <c r="P86" i="1"/>
  <c r="P184" i="1"/>
  <c r="P270" i="1"/>
  <c r="P167" i="1"/>
  <c r="T266" i="1"/>
  <c r="U266" i="1" s="1"/>
  <c r="V266" i="1" s="1"/>
  <c r="T164" i="1"/>
  <c r="U164" i="1" s="1"/>
  <c r="V164" i="1" s="1"/>
  <c r="T67" i="1"/>
  <c r="U67" i="1" s="1"/>
  <c r="T64" i="1"/>
  <c r="U64" i="1" s="1"/>
  <c r="V64" i="1" s="1"/>
  <c r="P226" i="1"/>
  <c r="P150" i="1"/>
  <c r="P236" i="1"/>
  <c r="T167" i="1"/>
  <c r="U167" i="1" s="1"/>
  <c r="V167" i="1" s="1"/>
  <c r="V101" i="1"/>
  <c r="T138" i="1"/>
  <c r="U138" i="1" s="1"/>
  <c r="V138" i="1" s="1"/>
  <c r="T148" i="1"/>
  <c r="U148" i="1" s="1"/>
  <c r="T159" i="1"/>
  <c r="U159" i="1" s="1"/>
  <c r="T205" i="1"/>
  <c r="U205" i="1" s="1"/>
  <c r="V205" i="1" s="1"/>
  <c r="T217" i="1"/>
  <c r="U217" i="1" s="1"/>
  <c r="V217" i="1" s="1"/>
  <c r="V39" i="1"/>
  <c r="T209" i="1"/>
  <c r="U209" i="1" s="1"/>
  <c r="V209" i="1" s="1"/>
  <c r="T81" i="1"/>
  <c r="U81" i="1" s="1"/>
  <c r="V81" i="1" s="1"/>
  <c r="O124" i="1"/>
  <c r="P124" i="1" s="1"/>
  <c r="T121" i="1"/>
  <c r="U121" i="1" s="1"/>
  <c r="V121" i="1" s="1"/>
  <c r="T119" i="1"/>
  <c r="U119" i="1" s="1"/>
  <c r="V119" i="1" s="1"/>
  <c r="T16" i="1"/>
  <c r="T221" i="1"/>
  <c r="U221" i="1" s="1"/>
  <c r="P68" i="1"/>
  <c r="T33" i="1"/>
  <c r="U33" i="1" s="1"/>
  <c r="V33" i="1" s="1"/>
  <c r="T189" i="1"/>
  <c r="U189" i="1" s="1"/>
  <c r="V189" i="1" s="1"/>
  <c r="T250" i="1"/>
  <c r="U250" i="1" s="1"/>
  <c r="V250" i="1" s="1"/>
  <c r="T112" i="1"/>
  <c r="U112" i="1" s="1"/>
  <c r="T96" i="1"/>
  <c r="U96" i="1" s="1"/>
  <c r="T69" i="1"/>
  <c r="U69" i="1" s="1"/>
  <c r="V69" i="1" s="1"/>
  <c r="T68" i="1"/>
  <c r="U68" i="1" s="1"/>
  <c r="V68" i="1" s="1"/>
  <c r="T27" i="1"/>
  <c r="U27" i="1" s="1"/>
  <c r="T26" i="1"/>
  <c r="U26" i="1" s="1"/>
  <c r="T10" i="1"/>
  <c r="U10" i="1" s="1"/>
  <c r="V10" i="1" s="1"/>
  <c r="T6" i="1"/>
  <c r="U6" i="1" s="1"/>
  <c r="P36" i="1"/>
  <c r="P176" i="1"/>
  <c r="P144" i="1"/>
  <c r="P64" i="1"/>
  <c r="P119" i="1"/>
  <c r="P205" i="1"/>
  <c r="P230" i="1"/>
  <c r="T43" i="1"/>
  <c r="U43" i="1" s="1"/>
  <c r="V43" i="1" s="1"/>
  <c r="T236" i="1"/>
  <c r="U236" i="1" s="1"/>
  <c r="V236" i="1" s="1"/>
  <c r="T17" i="1"/>
  <c r="U17" i="1" s="1"/>
  <c r="V17" i="1" s="1"/>
  <c r="T62" i="1"/>
  <c r="U62" i="1" s="1"/>
  <c r="T4" i="1"/>
  <c r="U4" i="1" s="1"/>
  <c r="V4" i="1" s="1"/>
  <c r="P189" i="1"/>
  <c r="P234" i="1"/>
  <c r="P237" i="1"/>
  <c r="P267" i="1"/>
  <c r="P128" i="1"/>
  <c r="O224" i="1"/>
  <c r="P224" i="1" s="1"/>
  <c r="P160" i="1"/>
  <c r="P153" i="1"/>
  <c r="P97" i="1"/>
  <c r="P102" i="1"/>
  <c r="P28" i="1"/>
  <c r="T276" i="1"/>
  <c r="U276" i="1" s="1"/>
  <c r="V276" i="1" s="1"/>
  <c r="T106" i="1"/>
  <c r="U106" i="1" s="1"/>
  <c r="V106" i="1" s="1"/>
  <c r="T42" i="1"/>
  <c r="U42" i="1" s="1"/>
  <c r="V42" i="1" s="1"/>
  <c r="P255" i="1"/>
  <c r="P243" i="1"/>
  <c r="P131" i="1"/>
  <c r="P84" i="1"/>
  <c r="P30" i="1"/>
  <c r="P223" i="1"/>
  <c r="P269" i="1"/>
  <c r="P222" i="1"/>
  <c r="P7" i="1"/>
  <c r="P55" i="1"/>
  <c r="P56" i="1"/>
  <c r="P33" i="1"/>
  <c r="T89" i="1"/>
  <c r="U89" i="1" s="1"/>
  <c r="T130" i="1"/>
  <c r="U130" i="1" s="1"/>
  <c r="V130" i="1" s="1"/>
  <c r="T111" i="1"/>
  <c r="U111" i="1" s="1"/>
  <c r="V111" i="1" s="1"/>
  <c r="T110" i="1"/>
  <c r="U110" i="1" s="1"/>
  <c r="P250" i="1"/>
  <c r="T63" i="1"/>
  <c r="U63" i="1" s="1"/>
  <c r="V63" i="1" s="1"/>
  <c r="T45" i="1"/>
  <c r="U45" i="1" s="1"/>
  <c r="T31" i="1"/>
  <c r="U31" i="1" s="1"/>
  <c r="V31" i="1" s="1"/>
  <c r="T123" i="1"/>
  <c r="U123" i="1" s="1"/>
  <c r="T13" i="1"/>
  <c r="U13" i="1" s="1"/>
  <c r="T220" i="1"/>
  <c r="U220" i="1" s="1"/>
  <c r="V220" i="1" s="1"/>
  <c r="T268" i="1"/>
  <c r="U268" i="1" s="1"/>
  <c r="T44" i="1"/>
  <c r="U44" i="1" s="1"/>
  <c r="V44" i="1" s="1"/>
  <c r="T28" i="1"/>
  <c r="U28" i="1" s="1"/>
  <c r="V28" i="1" s="1"/>
  <c r="T122" i="1"/>
  <c r="U122" i="1" s="1"/>
  <c r="V122" i="1" s="1"/>
  <c r="T36" i="1"/>
  <c r="U36" i="1" s="1"/>
  <c r="V36" i="1" s="1"/>
  <c r="T104" i="1"/>
  <c r="U104" i="1" s="1"/>
  <c r="T129" i="1"/>
  <c r="U129" i="1" s="1"/>
  <c r="T153" i="1"/>
  <c r="U153" i="1" s="1"/>
  <c r="V153" i="1" s="1"/>
  <c r="T46" i="1"/>
  <c r="U46" i="1" s="1"/>
  <c r="V46" i="1" s="1"/>
  <c r="T75" i="1"/>
  <c r="U75" i="1" s="1"/>
  <c r="T270" i="1"/>
  <c r="U270" i="1" s="1"/>
  <c r="V270" i="1" s="1"/>
  <c r="T223" i="1"/>
  <c r="U223" i="1" s="1"/>
  <c r="V223" i="1" s="1"/>
  <c r="T102" i="1"/>
  <c r="U102" i="1" s="1"/>
  <c r="V102" i="1" s="1"/>
  <c r="T84" i="1"/>
  <c r="U84" i="1" s="1"/>
  <c r="V84" i="1" s="1"/>
  <c r="T11" i="1"/>
  <c r="U11" i="1" s="1"/>
  <c r="V11" i="1" s="1"/>
  <c r="T91" i="1"/>
  <c r="U91" i="1" s="1"/>
  <c r="V91" i="1" s="1"/>
  <c r="T60" i="1"/>
  <c r="U60" i="1" s="1"/>
  <c r="T246" i="1"/>
  <c r="U246" i="1" s="1"/>
  <c r="V246" i="1" s="1"/>
  <c r="T115" i="1"/>
  <c r="U115" i="1" s="1"/>
  <c r="V115" i="1" s="1"/>
  <c r="T116" i="1"/>
  <c r="U116" i="1" s="1"/>
  <c r="T127" i="1"/>
  <c r="U127" i="1" s="1"/>
  <c r="V127" i="1" s="1"/>
  <c r="T103" i="1"/>
  <c r="U103" i="1" s="1"/>
  <c r="T3" i="1"/>
  <c r="U3" i="1" s="1"/>
  <c r="V3" i="1" s="1"/>
  <c r="T20" i="1"/>
  <c r="U20" i="1" s="1"/>
  <c r="T184" i="1"/>
  <c r="U184" i="1" s="1"/>
  <c r="V184" i="1" s="1"/>
  <c r="T47" i="1"/>
  <c r="U47" i="1" s="1"/>
  <c r="T88" i="1"/>
  <c r="U88" i="1" s="1"/>
  <c r="V88" i="1" s="1"/>
  <c r="T99" i="1"/>
  <c r="U99" i="1" s="1"/>
  <c r="T169" i="1"/>
  <c r="U169" i="1" s="1"/>
  <c r="T199" i="1"/>
  <c r="U199" i="1" s="1"/>
  <c r="V199" i="1" s="1"/>
  <c r="T180" i="1"/>
  <c r="U180" i="1" s="1"/>
  <c r="T241" i="1"/>
  <c r="U241" i="1" s="1"/>
  <c r="V241" i="1" s="1"/>
  <c r="T183" i="1"/>
  <c r="U183" i="1" s="1"/>
  <c r="T132" i="1"/>
  <c r="U132" i="1" s="1"/>
  <c r="T55" i="1"/>
  <c r="U55" i="1" s="1"/>
  <c r="V55" i="1" s="1"/>
  <c r="T124" i="1"/>
  <c r="U124" i="1" s="1"/>
  <c r="T23" i="1"/>
  <c r="U23" i="1" s="1"/>
  <c r="V23" i="1" s="1"/>
  <c r="T182" i="1"/>
  <c r="U182" i="1" s="1"/>
  <c r="V182" i="1" s="1"/>
  <c r="T52" i="1"/>
  <c r="U52" i="1" s="1"/>
  <c r="T235" i="1"/>
  <c r="U235" i="1" s="1"/>
  <c r="T154" i="1"/>
  <c r="U154" i="1" s="1"/>
  <c r="V154" i="1" s="1"/>
  <c r="T136" i="1"/>
  <c r="U136" i="1" s="1"/>
  <c r="T19" i="1"/>
  <c r="U19" i="1" s="1"/>
  <c r="T212" i="1"/>
  <c r="U212" i="1" s="1"/>
  <c r="V212" i="1" s="1"/>
  <c r="T211" i="1"/>
  <c r="U211" i="1" s="1"/>
  <c r="T126" i="1"/>
  <c r="U126" i="1" s="1"/>
  <c r="V126" i="1" s="1"/>
  <c r="T208" i="1"/>
  <c r="U208" i="1" s="1"/>
  <c r="T245" i="1"/>
  <c r="U245" i="1" s="1"/>
  <c r="V245" i="1" s="1"/>
  <c r="T83" i="1"/>
  <c r="U83" i="1" s="1"/>
  <c r="T262" i="1"/>
  <c r="U262" i="1" s="1"/>
  <c r="V262" i="1" s="1"/>
  <c r="T168" i="1"/>
  <c r="U168" i="1" s="1"/>
  <c r="T56" i="1"/>
  <c r="U56" i="1" s="1"/>
  <c r="V56" i="1" s="1"/>
  <c r="T195" i="1"/>
  <c r="U195" i="1" s="1"/>
  <c r="T251" i="1"/>
  <c r="U251" i="1" s="1"/>
  <c r="V251" i="1" s="1"/>
  <c r="T175" i="1"/>
  <c r="U175" i="1" s="1"/>
  <c r="V175" i="1" s="1"/>
  <c r="T128" i="1"/>
  <c r="U128" i="1" s="1"/>
  <c r="V128" i="1" s="1"/>
  <c r="T269" i="1"/>
  <c r="U269" i="1" s="1"/>
  <c r="V269" i="1" s="1"/>
  <c r="T163" i="1"/>
  <c r="U163" i="1" s="1"/>
  <c r="T166" i="1"/>
  <c r="U166" i="1" s="1"/>
  <c r="V166" i="1" s="1"/>
  <c r="T213" i="1"/>
  <c r="U213" i="1" s="1"/>
  <c r="T35" i="1"/>
  <c r="U35" i="1" s="1"/>
  <c r="V35" i="1" s="1"/>
  <c r="T51" i="1"/>
  <c r="U51" i="1" s="1"/>
  <c r="T157" i="1"/>
  <c r="U157" i="1" s="1"/>
  <c r="T142" i="1"/>
  <c r="U142" i="1" s="1"/>
  <c r="V142" i="1" s="1"/>
  <c r="T198" i="1"/>
  <c r="U198" i="1" s="1"/>
  <c r="V198" i="1" s="1"/>
  <c r="T224" i="1"/>
  <c r="U224" i="1" s="1"/>
  <c r="T196" i="1"/>
  <c r="U196" i="1" s="1"/>
  <c r="V196" i="1" s="1"/>
  <c r="T160" i="1"/>
  <c r="U160" i="1" s="1"/>
  <c r="V160" i="1" s="1"/>
  <c r="T275" i="1"/>
  <c r="U275" i="1" s="1"/>
  <c r="T140" i="1"/>
  <c r="U140" i="1" s="1"/>
  <c r="T109" i="1"/>
  <c r="U109" i="1" s="1"/>
  <c r="T216" i="1"/>
  <c r="U216" i="1" s="1"/>
  <c r="V216" i="1" s="1"/>
  <c r="T233" i="1"/>
  <c r="U233" i="1" s="1"/>
  <c r="V233" i="1" s="1"/>
  <c r="T114" i="1"/>
  <c r="U114" i="1" s="1"/>
  <c r="T238" i="1"/>
  <c r="U238" i="1" s="1"/>
  <c r="V238" i="1" s="1"/>
  <c r="T150" i="1"/>
  <c r="U150" i="1" s="1"/>
  <c r="V150" i="1" s="1"/>
  <c r="T165" i="1"/>
  <c r="U165" i="1" s="1"/>
  <c r="V165" i="1" s="1"/>
  <c r="T145" i="1"/>
  <c r="U145" i="1" s="1"/>
  <c r="T21" i="1"/>
  <c r="U21" i="1" s="1"/>
  <c r="V21" i="1" s="1"/>
  <c r="T248" i="1"/>
  <c r="U248" i="1" s="1"/>
  <c r="V248" i="1" s="1"/>
  <c r="T201" i="1"/>
  <c r="U201" i="1" s="1"/>
  <c r="T173" i="1"/>
  <c r="U173" i="1" s="1"/>
  <c r="T237" i="1"/>
  <c r="U237" i="1" s="1"/>
  <c r="V237" i="1" s="1"/>
  <c r="T14" i="1"/>
  <c r="U14" i="1" s="1"/>
  <c r="V14" i="1" s="1"/>
  <c r="T131" i="1"/>
  <c r="U131" i="1" s="1"/>
  <c r="V131" i="1" s="1"/>
  <c r="T230" i="1"/>
  <c r="U230" i="1" s="1"/>
  <c r="V230" i="1" s="1"/>
  <c r="T40" i="1"/>
  <c r="U40" i="1" s="1"/>
  <c r="V40" i="1" s="1"/>
  <c r="T58" i="1"/>
  <c r="U58" i="1" s="1"/>
  <c r="T239" i="1"/>
  <c r="U239" i="1" s="1"/>
  <c r="V239" i="1" s="1"/>
  <c r="T204" i="1"/>
  <c r="U204" i="1" s="1"/>
  <c r="T15" i="1"/>
  <c r="U15" i="1" s="1"/>
  <c r="V15" i="1" s="1"/>
  <c r="T257" i="1"/>
  <c r="U257" i="1" s="1"/>
  <c r="V257" i="1" s="1"/>
  <c r="T94" i="1"/>
  <c r="U94" i="1" s="1"/>
  <c r="T256" i="1"/>
  <c r="U256" i="1" s="1"/>
  <c r="V256" i="1" s="1"/>
  <c r="T18" i="1"/>
  <c r="U18" i="1" s="1"/>
  <c r="T242" i="1"/>
  <c r="U242" i="1" s="1"/>
  <c r="V242" i="1" s="1"/>
  <c r="T8" i="1"/>
  <c r="U8" i="1" s="1"/>
  <c r="T107" i="1"/>
  <c r="U107" i="1" s="1"/>
  <c r="V107" i="1" s="1"/>
  <c r="T234" i="1"/>
  <c r="U234" i="1" s="1"/>
  <c r="V234" i="1" s="1"/>
  <c r="T135" i="1"/>
  <c r="U135" i="1" s="1"/>
  <c r="T258" i="1"/>
  <c r="U258" i="1" s="1"/>
  <c r="V258" i="1" s="1"/>
  <c r="T117" i="1"/>
  <c r="U117" i="1" s="1"/>
  <c r="T207" i="1"/>
  <c r="U207" i="1" s="1"/>
  <c r="V207" i="1" s="1"/>
  <c r="T178" i="1"/>
  <c r="U178" i="1" s="1"/>
  <c r="T252" i="1"/>
  <c r="U252" i="1" s="1"/>
  <c r="V252" i="1" s="1"/>
  <c r="T227" i="1"/>
  <c r="U227" i="1" s="1"/>
  <c r="V227" i="1" s="1"/>
  <c r="T139" i="1"/>
  <c r="U139" i="1" s="1"/>
  <c r="V139" i="1" s="1"/>
  <c r="T231" i="1"/>
  <c r="U231" i="1" s="1"/>
  <c r="V231" i="1" s="1"/>
  <c r="T141" i="1"/>
  <c r="U141" i="1" s="1"/>
  <c r="T80" i="1"/>
  <c r="U80" i="1" s="1"/>
  <c r="T120" i="1"/>
  <c r="U120" i="1" s="1"/>
  <c r="V120" i="1" s="1"/>
  <c r="T105" i="1"/>
  <c r="U105" i="1" s="1"/>
  <c r="T215" i="1"/>
  <c r="U215" i="1" s="1"/>
  <c r="V215" i="1" s="1"/>
  <c r="T143" i="1"/>
  <c r="U143" i="1" s="1"/>
  <c r="V143" i="1" s="1"/>
  <c r="T37" i="1"/>
  <c r="U37" i="1" s="1"/>
  <c r="T158" i="1"/>
  <c r="U158" i="1" s="1"/>
  <c r="V158" i="1" s="1"/>
  <c r="T255" i="1"/>
  <c r="U255" i="1" s="1"/>
  <c r="V255" i="1" s="1"/>
  <c r="T225" i="1"/>
  <c r="U225" i="1" s="1"/>
  <c r="T90" i="1"/>
  <c r="U90" i="1" s="1"/>
  <c r="V90" i="1" s="1"/>
  <c r="T244" i="1"/>
  <c r="U244" i="1" s="1"/>
  <c r="V244" i="1" s="1"/>
  <c r="T7" i="1"/>
  <c r="U7" i="1" s="1"/>
  <c r="V7" i="1" s="1"/>
  <c r="T191" i="1"/>
  <c r="U191" i="1" s="1"/>
  <c r="V191" i="1" s="1"/>
  <c r="T70" i="1"/>
  <c r="U70" i="1" s="1"/>
  <c r="V70" i="1" s="1"/>
  <c r="T87" i="1"/>
  <c r="U87" i="1" s="1"/>
  <c r="V87" i="1" s="1"/>
  <c r="T97" i="1"/>
  <c r="U97" i="1" s="1"/>
  <c r="V97" i="1" s="1"/>
  <c r="T118" i="1"/>
  <c r="U118" i="1" s="1"/>
  <c r="T108" i="1"/>
  <c r="U108" i="1" s="1"/>
  <c r="V108" i="1" s="1"/>
  <c r="T162" i="1"/>
  <c r="U162" i="1" s="1"/>
  <c r="V162" i="1" s="1"/>
  <c r="T171" i="1"/>
  <c r="U171" i="1" s="1"/>
  <c r="T12" i="1"/>
  <c r="U12" i="1" s="1"/>
  <c r="T261" i="1"/>
  <c r="U261" i="1" s="1"/>
  <c r="V261" i="1" s="1"/>
  <c r="T59" i="1"/>
  <c r="U59" i="1" s="1"/>
  <c r="T181" i="1"/>
  <c r="U181" i="1" s="1"/>
  <c r="T25" i="1"/>
  <c r="U25" i="1" s="1"/>
  <c r="V25" i="1" s="1"/>
  <c r="T277" i="1"/>
  <c r="U277" i="1" s="1"/>
  <c r="V277" i="1" s="1"/>
  <c r="T73" i="1"/>
  <c r="U73" i="1" s="1"/>
  <c r="V73" i="1" s="1"/>
  <c r="T188" i="1"/>
  <c r="U188" i="1" s="1"/>
  <c r="V188" i="1" s="1"/>
  <c r="T77" i="1"/>
  <c r="U77" i="1" s="1"/>
  <c r="V77" i="1" s="1"/>
  <c r="T93" i="1"/>
  <c r="U93" i="1" s="1"/>
  <c r="V93" i="1" s="1"/>
  <c r="T219" i="1"/>
  <c r="U219" i="1" s="1"/>
  <c r="V219" i="1" s="1"/>
  <c r="T48" i="1"/>
  <c r="U48" i="1" s="1"/>
  <c r="V48" i="1" s="1"/>
  <c r="T22" i="1"/>
  <c r="U22" i="1" s="1"/>
  <c r="T170" i="1"/>
  <c r="U170" i="1" s="1"/>
  <c r="V170" i="1" s="1"/>
  <c r="T125" i="1"/>
  <c r="U125" i="1" s="1"/>
  <c r="V125" i="1" s="1"/>
  <c r="T30" i="1"/>
  <c r="U30" i="1" s="1"/>
  <c r="V30" i="1" s="1"/>
  <c r="T134" i="1"/>
  <c r="U134" i="1" s="1"/>
  <c r="T78" i="1"/>
  <c r="U78" i="1" s="1"/>
  <c r="V78" i="1" s="1"/>
  <c r="T193" i="1"/>
  <c r="U193" i="1" s="1"/>
  <c r="V193" i="1" s="1"/>
  <c r="T247" i="1"/>
  <c r="U247" i="1" s="1"/>
  <c r="V247" i="1" s="1"/>
  <c r="T240" i="1"/>
  <c r="U240" i="1" s="1"/>
  <c r="V240" i="1" s="1"/>
  <c r="T218" i="1"/>
  <c r="U218" i="1" s="1"/>
  <c r="T210" i="1"/>
  <c r="U210" i="1" s="1"/>
  <c r="V210" i="1" s="1"/>
  <c r="T203" i="1"/>
  <c r="U203" i="1" s="1"/>
  <c r="V203" i="1" s="1"/>
  <c r="T156" i="1"/>
  <c r="U156" i="1" s="1"/>
  <c r="T133" i="1"/>
  <c r="U133" i="1" s="1"/>
  <c r="T192" i="1"/>
  <c r="U192" i="1" s="1"/>
  <c r="V192" i="1" s="1"/>
  <c r="T100" i="1"/>
  <c r="U100" i="1" s="1"/>
  <c r="T197" i="1"/>
  <c r="U197" i="1" s="1"/>
  <c r="V197" i="1" s="1"/>
  <c r="T147" i="1"/>
  <c r="U147" i="1" s="1"/>
  <c r="V147" i="1" s="1"/>
  <c r="T265" i="1"/>
  <c r="U265" i="1" s="1"/>
  <c r="V265" i="1" s="1"/>
  <c r="T155" i="1"/>
  <c r="U155" i="1" s="1"/>
  <c r="T66" i="1"/>
  <c r="U66" i="1" s="1"/>
  <c r="V66" i="1" s="1"/>
  <c r="T95" i="1"/>
  <c r="U95" i="1" s="1"/>
  <c r="V95" i="1" s="1"/>
  <c r="T29" i="1"/>
  <c r="U29" i="1" s="1"/>
  <c r="V29" i="1" s="1"/>
  <c r="T263" i="1"/>
  <c r="U263" i="1" s="1"/>
  <c r="T161" i="1"/>
  <c r="U161" i="1" s="1"/>
  <c r="T179" i="1"/>
  <c r="U179" i="1" s="1"/>
  <c r="V179" i="1" s="1"/>
  <c r="T76" i="1"/>
  <c r="U76" i="1" s="1"/>
  <c r="V76" i="1" s="1"/>
  <c r="T54" i="1"/>
  <c r="U54" i="1" s="1"/>
  <c r="V54" i="1" s="1"/>
  <c r="T82" i="1"/>
  <c r="U82" i="1" s="1"/>
  <c r="V82" i="1" s="1"/>
  <c r="T271" i="1"/>
  <c r="U271" i="1" s="1"/>
  <c r="T57" i="1"/>
  <c r="U57" i="1" s="1"/>
  <c r="T229" i="1"/>
  <c r="U229" i="1" s="1"/>
  <c r="V229" i="1" s="1"/>
  <c r="T86" i="1"/>
  <c r="U86" i="1" s="1"/>
  <c r="V86" i="1" s="1"/>
  <c r="T222" i="1"/>
  <c r="U222" i="1" s="1"/>
  <c r="V222" i="1" s="1"/>
  <c r="T98" i="1"/>
  <c r="U98" i="1" s="1"/>
  <c r="V98" i="1" s="1"/>
  <c r="T176" i="1"/>
  <c r="U176" i="1" s="1"/>
  <c r="V176" i="1" s="1"/>
  <c r="T274" i="1"/>
  <c r="U274" i="1" s="1"/>
  <c r="V274" i="1" s="1"/>
  <c r="T253" i="1"/>
  <c r="U253" i="1" s="1"/>
  <c r="V253" i="1" s="1"/>
  <c r="T214" i="1"/>
  <c r="U214" i="1" s="1"/>
  <c r="V214" i="1" s="1"/>
  <c r="T50" i="1"/>
  <c r="U50" i="1" s="1"/>
  <c r="V50" i="1" s="1"/>
  <c r="T24" i="1"/>
  <c r="U24" i="1" s="1"/>
  <c r="T177" i="1"/>
  <c r="U177" i="1" s="1"/>
  <c r="V177" i="1" s="1"/>
  <c r="T49" i="1"/>
  <c r="U49" i="1" s="1"/>
  <c r="V49" i="1" s="1"/>
  <c r="T113" i="1"/>
  <c r="U113" i="1" s="1"/>
  <c r="V113" i="1" s="1"/>
  <c r="T172" i="1"/>
  <c r="U172" i="1" s="1"/>
  <c r="V172" i="1" s="1"/>
  <c r="T92" i="1"/>
  <c r="U92" i="1" s="1"/>
  <c r="T41" i="1"/>
  <c r="U41" i="1" s="1"/>
  <c r="T187" i="1"/>
  <c r="U187" i="1" s="1"/>
  <c r="T149" i="1"/>
  <c r="U149" i="1" s="1"/>
  <c r="V149" i="1" s="1"/>
  <c r="T202" i="1"/>
  <c r="U202" i="1" s="1"/>
  <c r="V202" i="1" s="1"/>
  <c r="T260" i="1"/>
  <c r="U260" i="1" s="1"/>
  <c r="V260" i="1" s="1"/>
  <c r="T32" i="1"/>
  <c r="U32" i="1" s="1"/>
  <c r="T137" i="1"/>
  <c r="U137" i="1" s="1"/>
  <c r="V137" i="1" s="1"/>
  <c r="T206" i="1"/>
  <c r="U206" i="1" s="1"/>
  <c r="V206" i="1" s="1"/>
  <c r="T272" i="1"/>
  <c r="U272" i="1" s="1"/>
  <c r="V272" i="1" s="1"/>
  <c r="T243" i="1"/>
  <c r="U243" i="1" s="1"/>
  <c r="V243" i="1" s="1"/>
  <c r="T226" i="1"/>
  <c r="U226" i="1" s="1"/>
  <c r="V226" i="1" s="1"/>
  <c r="T151" i="1"/>
  <c r="U151" i="1" s="1"/>
  <c r="T146" i="1"/>
  <c r="U146" i="1" s="1"/>
  <c r="T232" i="1"/>
  <c r="U232" i="1" s="1"/>
  <c r="V232" i="1" s="1"/>
  <c r="T273" i="1"/>
  <c r="U273" i="1" s="1"/>
  <c r="V273" i="1" s="1"/>
  <c r="T174" i="1"/>
  <c r="U174" i="1" s="1"/>
  <c r="V174" i="1" s="1"/>
  <c r="T200" i="1"/>
  <c r="U200" i="1" s="1"/>
  <c r="V200" i="1" s="1"/>
  <c r="T65" i="1"/>
  <c r="U65" i="1" s="1"/>
  <c r="T9" i="1"/>
  <c r="U9" i="1" s="1"/>
  <c r="V9" i="1" s="1"/>
  <c r="T85" i="1"/>
  <c r="U85" i="1" s="1"/>
  <c r="V85" i="1" s="1"/>
  <c r="T72" i="1"/>
  <c r="U72" i="1" s="1"/>
  <c r="V72" i="1" s="1"/>
  <c r="T79" i="1"/>
  <c r="U79" i="1" s="1"/>
  <c r="V79" i="1" s="1"/>
  <c r="T53" i="1"/>
  <c r="U53" i="1" s="1"/>
  <c r="T264" i="1"/>
  <c r="U264" i="1" s="1"/>
  <c r="V264" i="1" s="1"/>
  <c r="T267" i="1"/>
  <c r="U267" i="1" s="1"/>
  <c r="V267" i="1" s="1"/>
  <c r="T259" i="1"/>
  <c r="U259" i="1" s="1"/>
  <c r="V259" i="1" s="1"/>
  <c r="T74" i="1"/>
  <c r="U74" i="1" s="1"/>
  <c r="T254" i="1"/>
  <c r="U254" i="1" s="1"/>
  <c r="V254" i="1" s="1"/>
  <c r="T61" i="1"/>
  <c r="U61" i="1" s="1"/>
  <c r="V61" i="1" s="1"/>
  <c r="T38" i="1"/>
  <c r="U38" i="1" s="1"/>
  <c r="P61" i="1"/>
  <c r="P3" i="1"/>
  <c r="P72" i="1"/>
  <c r="P147" i="1"/>
  <c r="P174" i="1"/>
  <c r="P239" i="1"/>
  <c r="P207" i="1"/>
  <c r="P31" i="1"/>
  <c r="P206" i="1"/>
  <c r="P242" i="1"/>
  <c r="P10" i="1"/>
  <c r="P11" i="1"/>
  <c r="P228" i="1"/>
  <c r="P127" i="1"/>
  <c r="P266" i="1"/>
  <c r="P142" i="1"/>
  <c r="P273" i="1"/>
  <c r="P138" i="1"/>
  <c r="P198" i="1"/>
  <c r="P137" i="1"/>
  <c r="P232" i="1"/>
  <c r="P14" i="1"/>
  <c r="P199" i="1"/>
  <c r="P254" i="1"/>
  <c r="P251" i="1"/>
  <c r="P17" i="1"/>
  <c r="P179" i="1"/>
  <c r="P90" i="1"/>
  <c r="P185" i="1"/>
  <c r="P249" i="1"/>
  <c r="P4" i="1"/>
  <c r="P76" i="1"/>
  <c r="P202" i="1"/>
  <c r="P257" i="1"/>
  <c r="P182" i="1"/>
  <c r="P248" i="1"/>
  <c r="P125" i="1"/>
  <c r="P209" i="1"/>
  <c r="P25" i="1"/>
  <c r="O221" i="1"/>
  <c r="P221" i="1" s="1"/>
  <c r="P154" i="1"/>
  <c r="P81" i="1"/>
  <c r="P212" i="1"/>
  <c r="P158" i="1"/>
  <c r="P79" i="1"/>
  <c r="P130" i="1"/>
  <c r="P87" i="1"/>
  <c r="P21" i="1"/>
  <c r="P69" i="1"/>
  <c r="P70" i="1"/>
  <c r="P35" i="1"/>
  <c r="P149" i="1"/>
  <c r="P88" i="1"/>
  <c r="P106" i="1"/>
  <c r="P186" i="1"/>
  <c r="P121" i="1"/>
  <c r="P101" i="1"/>
  <c r="P166" i="1"/>
  <c r="O178" i="1"/>
  <c r="P178" i="1" s="1"/>
  <c r="P177" i="1"/>
  <c r="P246" i="1"/>
  <c r="P192" i="1"/>
  <c r="P162" i="1"/>
  <c r="P115" i="1"/>
  <c r="P107" i="1"/>
  <c r="P126" i="1"/>
  <c r="P95" i="1"/>
  <c r="P29" i="1"/>
  <c r="P244" i="1"/>
  <c r="P245" i="1"/>
  <c r="P229" i="1"/>
  <c r="P196" i="1"/>
  <c r="P91" i="1"/>
  <c r="P262" i="1"/>
  <c r="P197" i="1"/>
  <c r="P23" i="1"/>
  <c r="P54" i="1"/>
  <c r="O152" i="1"/>
  <c r="P152" i="1" s="1"/>
  <c r="O53" i="1"/>
  <c r="P53" i="1" s="1"/>
  <c r="O187" i="1"/>
  <c r="P187" i="1" s="1"/>
  <c r="O129" i="1"/>
  <c r="P129" i="1" s="1"/>
  <c r="P85" i="1"/>
  <c r="O118" i="1"/>
  <c r="P118" i="1" s="1"/>
  <c r="O6" i="1"/>
  <c r="P6" i="1" s="1"/>
  <c r="O27" i="1"/>
  <c r="P27" i="1" s="1"/>
  <c r="O99" i="1"/>
  <c r="P99" i="1" s="1"/>
  <c r="O41" i="1"/>
  <c r="P41" i="1" s="1"/>
  <c r="O67" i="1"/>
  <c r="P67" i="1" s="1"/>
  <c r="O92" i="1"/>
  <c r="P92" i="1" s="1"/>
  <c r="O83" i="1"/>
  <c r="P83" i="1" s="1"/>
  <c r="O116" i="1"/>
  <c r="P116" i="1" s="1"/>
  <c r="O13" i="1"/>
  <c r="P13" i="1" s="1"/>
  <c r="O8" i="1"/>
  <c r="P8" i="1" s="1"/>
  <c r="O140" i="1"/>
  <c r="P140" i="1" s="1"/>
  <c r="O136" i="1"/>
  <c r="P136" i="1" s="1"/>
  <c r="O225" i="1"/>
  <c r="P225" i="1" s="1"/>
  <c r="O104" i="1"/>
  <c r="P104" i="1" s="1"/>
  <c r="O204" i="1"/>
  <c r="P204" i="1" s="1"/>
  <c r="O211" i="1"/>
  <c r="P211" i="1" s="1"/>
  <c r="O195" i="1"/>
  <c r="P195" i="1" s="1"/>
  <c r="O117" i="1"/>
  <c r="P117" i="1" s="1"/>
  <c r="O103" i="1"/>
  <c r="P103" i="1" s="1"/>
  <c r="O213" i="1"/>
  <c r="P213" i="1" s="1"/>
  <c r="O135" i="1"/>
  <c r="P135" i="1" s="1"/>
  <c r="O24" i="1"/>
  <c r="P24" i="1" s="1"/>
  <c r="O181" i="1"/>
  <c r="P181" i="1" s="1"/>
  <c r="O169" i="1"/>
  <c r="P169" i="1" s="1"/>
  <c r="O163" i="1"/>
  <c r="P163" i="1" s="1"/>
  <c r="O74" i="1"/>
  <c r="P74" i="1" s="1"/>
  <c r="O80" i="1"/>
  <c r="P80" i="1" s="1"/>
  <c r="O173" i="1"/>
  <c r="P173" i="1" s="1"/>
  <c r="O271" i="1"/>
  <c r="P271" i="1" s="1"/>
  <c r="O109" i="1"/>
  <c r="P109" i="1" s="1"/>
  <c r="O100" i="1"/>
  <c r="P100" i="1" s="1"/>
  <c r="O148" i="1"/>
  <c r="O159" i="1"/>
  <c r="P159" i="1" s="1"/>
  <c r="O235" i="1"/>
  <c r="P235" i="1" s="1"/>
  <c r="O12" i="1"/>
  <c r="P12" i="1" s="1"/>
  <c r="O38" i="1"/>
  <c r="P38" i="1" s="1"/>
  <c r="O263" i="1"/>
  <c r="P263" i="1" s="1"/>
  <c r="O19" i="1"/>
  <c r="P19" i="1" s="1"/>
  <c r="O161" i="1"/>
  <c r="P161" i="1" s="1"/>
  <c r="O57" i="1"/>
  <c r="P57" i="1" s="1"/>
  <c r="O208" i="1"/>
  <c r="P208" i="1" s="1"/>
  <c r="O112" i="1"/>
  <c r="P112" i="1" s="1"/>
  <c r="O171" i="1"/>
  <c r="P171" i="1" s="1"/>
  <c r="O183" i="1"/>
  <c r="P183" i="1" s="1"/>
  <c r="O145" i="1"/>
  <c r="P145" i="1" s="1"/>
  <c r="O275" i="1"/>
  <c r="P275" i="1" s="1"/>
  <c r="O60" i="1"/>
  <c r="P60" i="1" s="1"/>
  <c r="O123" i="1"/>
  <c r="P123" i="1" s="1"/>
  <c r="O194" i="1"/>
  <c r="P194" i="1" s="1"/>
  <c r="O190" i="1"/>
  <c r="P190" i="1" s="1"/>
  <c r="O157" i="1"/>
  <c r="P157" i="1" s="1"/>
  <c r="O52" i="1"/>
  <c r="P52" i="1" s="1"/>
  <c r="O51" i="1"/>
  <c r="P51" i="1" s="1"/>
  <c r="O105" i="1"/>
  <c r="P105" i="1" s="1"/>
  <c r="O146" i="1"/>
  <c r="P146" i="1" s="1"/>
  <c r="O89" i="1"/>
  <c r="P89" i="1" s="1"/>
  <c r="O58" i="1"/>
  <c r="P58" i="1" s="1"/>
  <c r="O151" i="1"/>
  <c r="P151" i="1" s="1"/>
  <c r="O71" i="1"/>
  <c r="P71" i="1" s="1"/>
  <c r="O134" i="1"/>
  <c r="P134" i="1" s="1"/>
  <c r="O133" i="1"/>
  <c r="P133" i="1" s="1"/>
  <c r="O20" i="1"/>
  <c r="P20" i="1" s="1"/>
  <c r="O26" i="1"/>
  <c r="P26" i="1" s="1"/>
  <c r="O155" i="1"/>
  <c r="P155" i="1" s="1"/>
  <c r="O132" i="1"/>
  <c r="P132" i="1" s="1"/>
  <c r="O59" i="1"/>
  <c r="P59" i="1" s="1"/>
  <c r="O65" i="1"/>
  <c r="P65" i="1" s="1"/>
  <c r="O18" i="1"/>
  <c r="P18" i="1" s="1"/>
  <c r="O268" i="1"/>
  <c r="P268" i="1" s="1"/>
  <c r="O156" i="1"/>
  <c r="P156" i="1" s="1"/>
  <c r="O45" i="1"/>
  <c r="P45" i="1" s="1"/>
  <c r="O168" i="1"/>
  <c r="P168" i="1" s="1"/>
  <c r="O32" i="1"/>
  <c r="P32" i="1" s="1"/>
  <c r="O94" i="1"/>
  <c r="P94" i="1" s="1"/>
  <c r="O47" i="1"/>
  <c r="P47" i="1" s="1"/>
  <c r="O62" i="1"/>
  <c r="P62" i="1" s="1"/>
  <c r="O201" i="1"/>
  <c r="P201" i="1" s="1"/>
  <c r="O96" i="1"/>
  <c r="P96" i="1" s="1"/>
  <c r="O75" i="1"/>
  <c r="P75" i="1" s="1"/>
  <c r="O114" i="1"/>
  <c r="O218" i="1"/>
  <c r="O22" i="1"/>
  <c r="O110" i="1"/>
  <c r="P110" i="1" s="1"/>
  <c r="O34" i="1"/>
  <c r="O141" i="1"/>
  <c r="P141" i="1" s="1"/>
  <c r="O180" i="1"/>
  <c r="P180" i="1" s="1"/>
  <c r="D23" i="2" l="1"/>
  <c r="T278" i="1"/>
  <c r="U2" i="1"/>
  <c r="V2" i="1" s="1"/>
  <c r="P2" i="1"/>
  <c r="O278" i="1"/>
  <c r="V37" i="1"/>
  <c r="U16" i="1"/>
  <c r="V16" i="1" s="1"/>
  <c r="V124" i="1"/>
  <c r="V221" i="1"/>
  <c r="V156" i="1"/>
  <c r="V134" i="1"/>
  <c r="V12" i="1"/>
  <c r="V94" i="1"/>
  <c r="V140" i="1"/>
  <c r="V51" i="1"/>
  <c r="V60" i="1"/>
  <c r="V268" i="1"/>
  <c r="V62" i="1"/>
  <c r="V146" i="1"/>
  <c r="V171" i="1"/>
  <c r="V211" i="1"/>
  <c r="V151" i="1"/>
  <c r="V155" i="1"/>
  <c r="V135" i="1"/>
  <c r="V275" i="1"/>
  <c r="V195" i="1"/>
  <c r="V20" i="1"/>
  <c r="V110" i="1"/>
  <c r="V96" i="1"/>
  <c r="P34" i="1"/>
  <c r="V34" i="1"/>
  <c r="P148" i="1"/>
  <c r="V148" i="1"/>
  <c r="V74" i="1"/>
  <c r="V213" i="1"/>
  <c r="V180" i="1"/>
  <c r="V129" i="1"/>
  <c r="V13" i="1"/>
  <c r="V112" i="1"/>
  <c r="V194" i="1"/>
  <c r="V65" i="1"/>
  <c r="V187" i="1"/>
  <c r="V218" i="1"/>
  <c r="V105" i="1"/>
  <c r="V204" i="1"/>
  <c r="V173" i="1"/>
  <c r="V168" i="1"/>
  <c r="V19" i="1"/>
  <c r="V103" i="1"/>
  <c r="V104" i="1"/>
  <c r="V123" i="1"/>
  <c r="V6" i="1"/>
  <c r="V190" i="1"/>
  <c r="V41" i="1"/>
  <c r="V24" i="1"/>
  <c r="V161" i="1"/>
  <c r="V22" i="1"/>
  <c r="V118" i="1"/>
  <c r="V225" i="1"/>
  <c r="V8" i="1"/>
  <c r="V201" i="1"/>
  <c r="V114" i="1"/>
  <c r="V224" i="1"/>
  <c r="V163" i="1"/>
  <c r="V136" i="1"/>
  <c r="V132" i="1"/>
  <c r="V169" i="1"/>
  <c r="V89" i="1"/>
  <c r="V159" i="1"/>
  <c r="V92" i="1"/>
  <c r="V263" i="1"/>
  <c r="V100" i="1"/>
  <c r="V181" i="1"/>
  <c r="V178" i="1"/>
  <c r="V58" i="1"/>
  <c r="V83" i="1"/>
  <c r="V183" i="1"/>
  <c r="V99" i="1"/>
  <c r="V116" i="1"/>
  <c r="V45" i="1"/>
  <c r="V26" i="1"/>
  <c r="V71" i="1"/>
  <c r="V53" i="1"/>
  <c r="V57" i="1"/>
  <c r="V59" i="1"/>
  <c r="V80" i="1"/>
  <c r="V18" i="1"/>
  <c r="V235" i="1"/>
  <c r="V27" i="1"/>
  <c r="V152" i="1"/>
  <c r="V38" i="1"/>
  <c r="V32" i="1"/>
  <c r="V271" i="1"/>
  <c r="V133" i="1"/>
  <c r="V141" i="1"/>
  <c r="V117" i="1"/>
  <c r="V145" i="1"/>
  <c r="V109" i="1"/>
  <c r="V157" i="1"/>
  <c r="V208" i="1"/>
  <c r="V52" i="1"/>
  <c r="V47" i="1"/>
  <c r="V75" i="1"/>
  <c r="V67" i="1"/>
  <c r="E23" i="2" l="1"/>
  <c r="F23" i="2" s="1"/>
</calcChain>
</file>

<file path=xl/sharedStrings.xml><?xml version="1.0" encoding="utf-8"?>
<sst xmlns="http://schemas.openxmlformats.org/spreadsheetml/2006/main" count="22679" uniqueCount="5546">
  <si>
    <t>Supplier Summary</t>
  </si>
  <si>
    <t>Description Text</t>
  </si>
  <si>
    <t>June</t>
  </si>
  <si>
    <t>Basket Total</t>
  </si>
  <si>
    <t xml:space="preserve">Variance on Best </t>
  </si>
  <si>
    <t>Value on Best Price</t>
  </si>
  <si>
    <t>Variance MOM</t>
  </si>
  <si>
    <t>Value MOM &gt;&lt;</t>
  </si>
  <si>
    <t>Supplier 2</t>
  </si>
  <si>
    <t>Supplier 1</t>
  </si>
  <si>
    <t>New Keelings</t>
  </si>
  <si>
    <t>Supplier 3</t>
  </si>
  <si>
    <t>Sysco</t>
  </si>
  <si>
    <t xml:space="preserve">Best Price </t>
  </si>
  <si>
    <t>June Basket Total</t>
  </si>
  <si>
    <t>May Basket Total</t>
  </si>
  <si>
    <t>Title of Sheet to go HERE</t>
  </si>
  <si>
    <t>Code</t>
  </si>
  <si>
    <t>Product</t>
  </si>
  <si>
    <t>Supplier 1 Totals</t>
  </si>
  <si>
    <t>July</t>
  </si>
  <si>
    <t>Total</t>
  </si>
  <si>
    <t>MOM % &lt;&gt;</t>
  </si>
  <si>
    <t>Supplier 2 Total</t>
  </si>
  <si>
    <t>Supplier 3 Total</t>
  </si>
  <si>
    <t>Volumes</t>
  </si>
  <si>
    <t>ART02E</t>
  </si>
  <si>
    <t>APPLE RED TRAY</t>
  </si>
  <si>
    <t>AVH03B</t>
  </si>
  <si>
    <t>AVOCADO HAAS CASE</t>
  </si>
  <si>
    <t>BAN04B</t>
  </si>
  <si>
    <t>BANANA</t>
  </si>
  <si>
    <t>BAB02E</t>
  </si>
  <si>
    <t>BANANA BAG ()</t>
  </si>
  <si>
    <t>BAS02E</t>
  </si>
  <si>
    <t>BASIL BAG</t>
  </si>
  <si>
    <t>BLU01E</t>
  </si>
  <si>
    <t xml:space="preserve">BLUEBERRIES </t>
  </si>
  <si>
    <t>BRO01B</t>
  </si>
  <si>
    <t xml:space="preserve">BROCCOLI </t>
  </si>
  <si>
    <t>BTS01B</t>
  </si>
  <si>
    <t xml:space="preserve">BROCCOLI TENDER STEM </t>
  </si>
  <si>
    <t>BSD02B</t>
  </si>
  <si>
    <t>BUTTERNUT SQ DICED 20*20</t>
  </si>
  <si>
    <t>CGS02B</t>
  </si>
  <si>
    <t xml:space="preserve">CABBAGE GREEN SHREDDED </t>
  </si>
  <si>
    <t>CRS03B</t>
  </si>
  <si>
    <t xml:space="preserve">CABBAGE RED SHREDDED </t>
  </si>
  <si>
    <t>CAB02B</t>
  </si>
  <si>
    <t xml:space="preserve">CARROT BATON </t>
  </si>
  <si>
    <t>CAB05B</t>
  </si>
  <si>
    <t>CAG03B</t>
  </si>
  <si>
    <t xml:space="preserve">CARROT GRATED </t>
  </si>
  <si>
    <t>CPC01B</t>
  </si>
  <si>
    <t xml:space="preserve">CARROT PARSNIP CHUNKY MIX </t>
  </si>
  <si>
    <t>CAT02B</t>
  </si>
  <si>
    <t xml:space="preserve">CARROT T/T </t>
  </si>
  <si>
    <t>CTC01B</t>
  </si>
  <si>
    <t xml:space="preserve">CARROT TURNIP CHUNKY </t>
  </si>
  <si>
    <t>CAU01B</t>
  </si>
  <si>
    <t xml:space="preserve">CAULIFLOWER </t>
  </si>
  <si>
    <t>CEL01B</t>
  </si>
  <si>
    <t xml:space="preserve">CELERIAC </t>
  </si>
  <si>
    <t>CEL03E</t>
  </si>
  <si>
    <t xml:space="preserve">CELERY </t>
  </si>
  <si>
    <t>CFC01B</t>
  </si>
  <si>
    <t xml:space="preserve">CHIPS FRESH CHUNKY </t>
  </si>
  <si>
    <t>COL02B</t>
  </si>
  <si>
    <t xml:space="preserve">COLESLAW </t>
  </si>
  <si>
    <t>COR01E</t>
  </si>
  <si>
    <t>CORIANDER BAG</t>
  </si>
  <si>
    <t>COU01B</t>
  </si>
  <si>
    <t xml:space="preserve">COURGETTE SPANISH </t>
  </si>
  <si>
    <t>CUC01B</t>
  </si>
  <si>
    <t>CUCUMBER SPANISH 14</t>
  </si>
  <si>
    <t>EFR01B</t>
  </si>
  <si>
    <t xml:space="preserve">EGGS FREE RANGE </t>
  </si>
  <si>
    <t>GAP04E</t>
  </si>
  <si>
    <t xml:space="preserve">GARLIC PEELED </t>
  </si>
  <si>
    <t>LEW01B</t>
  </si>
  <si>
    <t xml:space="preserve">LEEK WHOLE </t>
  </si>
  <si>
    <t>LEB03E</t>
  </si>
  <si>
    <t xml:space="preserve">LEMON </t>
  </si>
  <si>
    <t>LBG02E</t>
  </si>
  <si>
    <t>LETTUCE BABY GEM EACH</t>
  </si>
  <si>
    <t>LEC01B</t>
  </si>
  <si>
    <t xml:space="preserve">LETTUCE COS </t>
  </si>
  <si>
    <t>LEI02E</t>
  </si>
  <si>
    <t xml:space="preserve">LETTUCE ICEBERG </t>
  </si>
  <si>
    <t>LIN01E</t>
  </si>
  <si>
    <t xml:space="preserve">LIME NET </t>
  </si>
  <si>
    <t>MEW01E</t>
  </si>
  <si>
    <t xml:space="preserve">MELON WATER </t>
  </si>
  <si>
    <t>MUS01B</t>
  </si>
  <si>
    <t>MUSHROOM BUTTON</t>
  </si>
  <si>
    <t>MUP01B</t>
  </si>
  <si>
    <t xml:space="preserve">MUSHROOM PORTABELLO </t>
  </si>
  <si>
    <t>OWP02B</t>
  </si>
  <si>
    <t xml:space="preserve">ONION WHITE PEELED </t>
  </si>
  <si>
    <t>OWS02B</t>
  </si>
  <si>
    <t xml:space="preserve">ONION WHITE SLICED </t>
  </si>
  <si>
    <t>ORN02E</t>
  </si>
  <si>
    <t>ORANGE</t>
  </si>
  <si>
    <t>PCC01E</t>
  </si>
  <si>
    <t>PARSLEY CURLY CHIP</t>
  </si>
  <si>
    <t>PAF01E</t>
  </si>
  <si>
    <t>PARSLEY FLAT BAG</t>
  </si>
  <si>
    <t>PEM01B</t>
  </si>
  <si>
    <t xml:space="preserve">PEPPER MIXED SPANISH (NOT PREPACKS) </t>
  </si>
  <si>
    <t>PIN02E</t>
  </si>
  <si>
    <t>PINEAPPLE</t>
  </si>
  <si>
    <t>POB02B</t>
  </si>
  <si>
    <t xml:space="preserve">POTATO BABY PREMIUM </t>
  </si>
  <si>
    <t>POB03B</t>
  </si>
  <si>
    <t xml:space="preserve">POTATO BAKER NEW SEASON </t>
  </si>
  <si>
    <t>POM01B</t>
  </si>
  <si>
    <t xml:space="preserve">POTATO MINI </t>
  </si>
  <si>
    <t>PWP01B</t>
  </si>
  <si>
    <t xml:space="preserve">POTATO WASH/PEEL V/P </t>
  </si>
  <si>
    <t>PRW04B</t>
  </si>
  <si>
    <t>ROC03E</t>
  </si>
  <si>
    <t>ROCKET BAG</t>
  </si>
  <si>
    <t>SCA05E</t>
  </si>
  <si>
    <t>SCALLION 7X</t>
  </si>
  <si>
    <t>SOM02B</t>
  </si>
  <si>
    <t xml:space="preserve">SOUP MIX </t>
  </si>
  <si>
    <t>STI02B</t>
  </si>
  <si>
    <t xml:space="preserve">STIRFRY </t>
  </si>
  <si>
    <t>KES05E</t>
  </si>
  <si>
    <t xml:space="preserve">STRAWBERRIES </t>
  </si>
  <si>
    <t>TCR01B</t>
  </si>
  <si>
    <t xml:space="preserve">TOMATO CHERRY RED SPANISH </t>
  </si>
  <si>
    <t>TOP01B</t>
  </si>
  <si>
    <t xml:space="preserve">TOMATO PLUM VINE SPANISH </t>
  </si>
  <si>
    <t>TOR01B</t>
  </si>
  <si>
    <t xml:space="preserve">TOMATO ROUND SPANISH </t>
  </si>
  <si>
    <t>TRP02E</t>
  </si>
  <si>
    <t xml:space="preserve">TOMATO ROUND PREPACK SPANISH </t>
  </si>
  <si>
    <t>TUB01B</t>
  </si>
  <si>
    <t xml:space="preserve">TURNIP BATON </t>
  </si>
  <si>
    <t>Supplier 1 SKU</t>
  </si>
  <si>
    <t>Model</t>
  </si>
  <si>
    <t>UOM</t>
  </si>
  <si>
    <t xml:space="preserve">Supplier 1 </t>
  </si>
  <si>
    <t>Pro rate</t>
  </si>
  <si>
    <t>Quantity</t>
  </si>
  <si>
    <t>B V W</t>
  </si>
  <si>
    <t>New Total</t>
  </si>
  <si>
    <t>Master SKU</t>
  </si>
  <si>
    <t>Totals</t>
  </si>
  <si>
    <t>Case/uom Diff</t>
  </si>
  <si>
    <t>Supplier 3 Price</t>
  </si>
  <si>
    <t>QTY</t>
  </si>
  <si>
    <t>Diff</t>
  </si>
  <si>
    <t>% Change</t>
  </si>
  <si>
    <t>Pro Rata</t>
  </si>
  <si>
    <t>1x6</t>
  </si>
  <si>
    <t>FAPPRED.210</t>
  </si>
  <si>
    <t>6 Unit</t>
  </si>
  <si>
    <t>1x16</t>
  </si>
  <si>
    <t>FAVOCADO210</t>
  </si>
  <si>
    <t>2 Unit</t>
  </si>
  <si>
    <t>FAVOCRTE010</t>
  </si>
  <si>
    <t>12.7kg</t>
  </si>
  <si>
    <t>FBANANAS080</t>
  </si>
  <si>
    <t>FBANANAS011</t>
  </si>
  <si>
    <t>100gms</t>
  </si>
  <si>
    <t>HBASIL..080</t>
  </si>
  <si>
    <t>1 Unit</t>
  </si>
  <si>
    <t>HBASI100120</t>
  </si>
  <si>
    <t>1X125G COUNT</t>
  </si>
  <si>
    <t>FBERBLUE220</t>
  </si>
  <si>
    <t>VBROCCOL010</t>
  </si>
  <si>
    <t>1 Kg</t>
  </si>
  <si>
    <t>1x4</t>
  </si>
  <si>
    <t>4 Case</t>
  </si>
  <si>
    <t>VBROTEND010</t>
  </si>
  <si>
    <t>1x2</t>
  </si>
  <si>
    <t>PBUTTD02060</t>
  </si>
  <si>
    <t>2 Kg</t>
  </si>
  <si>
    <t>PCABGG00050</t>
  </si>
  <si>
    <t>PCABDG00060</t>
  </si>
  <si>
    <t>2kg</t>
  </si>
  <si>
    <t>PCABRG00060</t>
  </si>
  <si>
    <t>1x5</t>
  </si>
  <si>
    <t>PCARRB02050</t>
  </si>
  <si>
    <t>5 Kg</t>
  </si>
  <si>
    <t>PCARRB02060</t>
  </si>
  <si>
    <t>PCARRD02060</t>
  </si>
  <si>
    <t>10 Kg</t>
  </si>
  <si>
    <t>PCAPAD02060</t>
  </si>
  <si>
    <t>PCARRP00060</t>
  </si>
  <si>
    <t>PCATUD05060</t>
  </si>
  <si>
    <t>1x8</t>
  </si>
  <si>
    <t>VCAULIFL010</t>
  </si>
  <si>
    <t>1x10</t>
  </si>
  <si>
    <t>VCELERIA020</t>
  </si>
  <si>
    <t>1x1</t>
  </si>
  <si>
    <t>VCELERY.010</t>
  </si>
  <si>
    <t>VCELERY.210</t>
  </si>
  <si>
    <t>1x5kg</t>
  </si>
  <si>
    <t>MCHILLCH010</t>
  </si>
  <si>
    <t>PCHIPK19050</t>
  </si>
  <si>
    <t>PCOLEG00060</t>
  </si>
  <si>
    <t>HCORI100120</t>
  </si>
  <si>
    <t>VCOURGRN010</t>
  </si>
  <si>
    <t>5 kg</t>
  </si>
  <si>
    <t>1x14</t>
  </si>
  <si>
    <t>SCUCUMBE010</t>
  </si>
  <si>
    <t>1x360</t>
  </si>
  <si>
    <t>360 Unit</t>
  </si>
  <si>
    <t>MEGGFREE010</t>
  </si>
  <si>
    <t>MGARPEEL290</t>
  </si>
  <si>
    <t>VLEEKS..020</t>
  </si>
  <si>
    <t>FLEMONS.210</t>
  </si>
  <si>
    <t>6each</t>
  </si>
  <si>
    <t>SLGEMBAB010</t>
  </si>
  <si>
    <t>SLGEMBAB200</t>
  </si>
  <si>
    <t>SLCOS...010</t>
  </si>
  <si>
    <t>SLICEBER010</t>
  </si>
  <si>
    <t>SLICEBER210</t>
  </si>
  <si>
    <t>FLIMES..210</t>
  </si>
  <si>
    <t>FMELWATE210</t>
  </si>
  <si>
    <t>6 Case</t>
  </si>
  <si>
    <t>MUSHROOM Button</t>
  </si>
  <si>
    <t>VMUSHROO030</t>
  </si>
  <si>
    <t>2 kg</t>
  </si>
  <si>
    <t>VMUDBLCC030</t>
  </si>
  <si>
    <t>VMUPORTO010</t>
  </si>
  <si>
    <t>1 kg</t>
  </si>
  <si>
    <t>VMUBFLAT030</t>
  </si>
  <si>
    <t>PONIOP00050</t>
  </si>
  <si>
    <t>5kg</t>
  </si>
  <si>
    <t>PONIOP00060</t>
  </si>
  <si>
    <t>PONIOS00050</t>
  </si>
  <si>
    <t>PONIOS00060</t>
  </si>
  <si>
    <t>Net(6)</t>
  </si>
  <si>
    <t>FORANMED010</t>
  </si>
  <si>
    <t>FORANLAR210</t>
  </si>
  <si>
    <t>1kg</t>
  </si>
  <si>
    <t>VPARSLEY030</t>
  </si>
  <si>
    <t>1 Case</t>
  </si>
  <si>
    <t>HFLAT100120</t>
  </si>
  <si>
    <t>SPEPPMIX010</t>
  </si>
  <si>
    <t>FPINEAPP210</t>
  </si>
  <si>
    <t>10 kg</t>
  </si>
  <si>
    <t>VPOTMINI010</t>
  </si>
  <si>
    <t>VPOTBAKE020</t>
  </si>
  <si>
    <t>1x9</t>
  </si>
  <si>
    <t>PPOTRP00050</t>
  </si>
  <si>
    <t>9 Kg</t>
  </si>
  <si>
    <t>PPOTAP00040</t>
  </si>
  <si>
    <t>PPOTAP00050</t>
  </si>
  <si>
    <t>2X500G COUNT</t>
  </si>
  <si>
    <t>HROCK100120</t>
  </si>
  <si>
    <t>HROCKET.080</t>
  </si>
  <si>
    <t>SCA03E</t>
  </si>
  <si>
    <t>SSCALLIO260</t>
  </si>
  <si>
    <t>PSOUXD02060</t>
  </si>
  <si>
    <t>PSTFRX00060</t>
  </si>
  <si>
    <t>400g</t>
  </si>
  <si>
    <t>FSTRA250220</t>
  </si>
  <si>
    <t>500g</t>
  </si>
  <si>
    <t>STOCRED.010</t>
  </si>
  <si>
    <t>STOVPLUM010</t>
  </si>
  <si>
    <t>STOMATOE010</t>
  </si>
  <si>
    <t>1KG COUNT</t>
  </si>
  <si>
    <t>STOMATOE080</t>
  </si>
  <si>
    <t>TURNB001</t>
  </si>
  <si>
    <t>PTURNB02050</t>
  </si>
  <si>
    <t>Supplier - &lt;INSERT NAME&gt;</t>
  </si>
  <si>
    <t>Master Product SKU</t>
  </si>
  <si>
    <t>Sku</t>
  </si>
  <si>
    <t>Tax Code</t>
  </si>
  <si>
    <t>Unit Size</t>
  </si>
  <si>
    <t>Unit Measure</t>
  </si>
  <si>
    <t>Supplier Product Reference</t>
  </si>
  <si>
    <t>Units per Case</t>
  </si>
  <si>
    <t>Converted To</t>
  </si>
  <si>
    <t>Unit Price</t>
  </si>
  <si>
    <t>Allergy Info</t>
  </si>
  <si>
    <t>Calorific Info</t>
  </si>
  <si>
    <t>Pack Description</t>
  </si>
  <si>
    <t>No. Packs in a Case</t>
  </si>
  <si>
    <t>No. Units in a Single Pack</t>
  </si>
  <si>
    <t>Pack Quantity</t>
  </si>
  <si>
    <t>Pack Minimum</t>
  </si>
  <si>
    <t>Pack Subtract</t>
  </si>
  <si>
    <t>Pack Price</t>
  </si>
  <si>
    <t>Status</t>
  </si>
  <si>
    <t>Date Available</t>
  </si>
  <si>
    <t>Hidden From Customer IDs</t>
  </si>
  <si>
    <t>AGJ02B</t>
  </si>
  <si>
    <t>AGP02E</t>
  </si>
  <si>
    <t>N</t>
  </si>
  <si>
    <t>each</t>
  </si>
  <si>
    <t>APPLE GALA PREMIUM EACH</t>
  </si>
  <si>
    <t>CLN01B</t>
  </si>
  <si>
    <t>CLP03E</t>
  </si>
  <si>
    <t>CLEMENTINE PREMIUM EACH</t>
  </si>
  <si>
    <t>FPASSION210</t>
  </si>
  <si>
    <t>PAF03E</t>
  </si>
  <si>
    <t>PASSION FRUIT EACH</t>
  </si>
  <si>
    <t>FGRPPINK210</t>
  </si>
  <si>
    <t>GRR01E</t>
  </si>
  <si>
    <t>GRAPEFRUIT RUBY EACH</t>
  </si>
  <si>
    <t>FGRPWHIT010</t>
  </si>
  <si>
    <t>GRW01E</t>
  </si>
  <si>
    <t>GRAPEFRUIT WHITE EACH</t>
  </si>
  <si>
    <t>FPLUMSRE080</t>
  </si>
  <si>
    <t>PLU01E</t>
  </si>
  <si>
    <t>PLUM EACH</t>
  </si>
  <si>
    <t>SSCALLIO010</t>
  </si>
  <si>
    <t>SCALLION BUNCH.</t>
  </si>
  <si>
    <t>SLETTPLA010</t>
  </si>
  <si>
    <t>LBS01E</t>
  </si>
  <si>
    <t>LETTUCE BUTTERHEAD SOFT EACH</t>
  </si>
  <si>
    <t>SRADISHS010</t>
  </si>
  <si>
    <t>RAD01E</t>
  </si>
  <si>
    <t>RADISH EACH</t>
  </si>
  <si>
    <t>FFIGS...210</t>
  </si>
  <si>
    <t>FIG01E</t>
  </si>
  <si>
    <t>FIGS EACH</t>
  </si>
  <si>
    <t>CUC01E</t>
  </si>
  <si>
    <t>CUCUMBER DUTCH EACH</t>
  </si>
  <si>
    <t>1995062DEP04</t>
  </si>
  <si>
    <t>BUT06E</t>
  </si>
  <si>
    <t>ml</t>
  </si>
  <si>
    <t>BUTTERMILK 1LTR</t>
  </si>
  <si>
    <t>ltr</t>
  </si>
  <si>
    <t>bsprouts</t>
  </si>
  <si>
    <t>BEP01E</t>
  </si>
  <si>
    <t>g</t>
  </si>
  <si>
    <t>BEANSPROUTS PP 227G</t>
  </si>
  <si>
    <t>CELERY EACH</t>
  </si>
  <si>
    <t>SCHICORY010</t>
  </si>
  <si>
    <t>CHI01E</t>
  </si>
  <si>
    <t>CHICORY EACH</t>
  </si>
  <si>
    <t>STOMBEEF010</t>
  </si>
  <si>
    <t>TOB01E</t>
  </si>
  <si>
    <t>TOMATO BEEF DUTCH EACH</t>
  </si>
  <si>
    <t>chptom1</t>
  </si>
  <si>
    <t>TCT02E</t>
  </si>
  <si>
    <t>TOMATOES CHOPPED TIN 400GM</t>
  </si>
  <si>
    <t>VAUBERGI010</t>
  </si>
  <si>
    <t>AUB01E</t>
  </si>
  <si>
    <t>AUBERGINE DUTCH EACH</t>
  </si>
  <si>
    <t>MPP01E</t>
  </si>
  <si>
    <t>MUSHROOM PREPACK 250G</t>
  </si>
  <si>
    <t>VKOHLRAB010</t>
  </si>
  <si>
    <t>KOR01E</t>
  </si>
  <si>
    <t>KOHL RABBI EACH</t>
  </si>
  <si>
    <t>LETTUCE BABY GEM 2PK</t>
  </si>
  <si>
    <t>STOCRED.220</t>
  </si>
  <si>
    <t>TCR01E</t>
  </si>
  <si>
    <t>TOMATO CHERRY RED DUTCH 250G</t>
  </si>
  <si>
    <t>VTURNIPS020</t>
  </si>
  <si>
    <t>TUR01E</t>
  </si>
  <si>
    <t>TURNIP EACH</t>
  </si>
  <si>
    <t>VKALE...260</t>
  </si>
  <si>
    <t>CUK02E</t>
  </si>
  <si>
    <t>CURLY KALE 250G</t>
  </si>
  <si>
    <t>VKALEBAB010</t>
  </si>
  <si>
    <t>YKCAB</t>
  </si>
  <si>
    <t>CAY01E</t>
  </si>
  <si>
    <t>CABBAGE YORK EACH</t>
  </si>
  <si>
    <t>VKALE...020</t>
  </si>
  <si>
    <t>1995060DEP03</t>
  </si>
  <si>
    <t>MIS01E</t>
  </si>
  <si>
    <t>MILK SKIMMED 1LTR</t>
  </si>
  <si>
    <t>Skmilk</t>
  </si>
  <si>
    <t>LETTUCE ICEBERG EACH</t>
  </si>
  <si>
    <t>VBABYCOR010</t>
  </si>
  <si>
    <t>BAC01e</t>
  </si>
  <si>
    <t>BABY CORN 80G</t>
  </si>
  <si>
    <t>CEL01E</t>
  </si>
  <si>
    <t>CELERIAC EACH</t>
  </si>
  <si>
    <t>LEC01E</t>
  </si>
  <si>
    <t>LETTUCE COS EACH</t>
  </si>
  <si>
    <t>VCARROTS020</t>
  </si>
  <si>
    <t>CAP03E</t>
  </si>
  <si>
    <t>CARROT PREPACKED 1KG</t>
  </si>
  <si>
    <t>kg</t>
  </si>
  <si>
    <t>VONIRED.020</t>
  </si>
  <si>
    <t>ORP03E</t>
  </si>
  <si>
    <t>ONION RED PREPACK 1KG</t>
  </si>
  <si>
    <t>PBE02E</t>
  </si>
  <si>
    <t>POTATO BABY EASY COOK 400G</t>
  </si>
  <si>
    <t>VSPROUTS020</t>
  </si>
  <si>
    <t>BSP05E</t>
  </si>
  <si>
    <t>BRUSSEL SPROUT PREPACK 500G</t>
  </si>
  <si>
    <t>SLLOROSS010</t>
  </si>
  <si>
    <t>LLR01E</t>
  </si>
  <si>
    <t>LETTUCE LOLLO ROSSA EACH</t>
  </si>
  <si>
    <t>SLOAKLEA010</t>
  </si>
  <si>
    <t>LEO02E</t>
  </si>
  <si>
    <t>LETTUCE OAKLEAF EACH</t>
  </si>
  <si>
    <t>tofu01</t>
  </si>
  <si>
    <t>TOF02E</t>
  </si>
  <si>
    <t>TOFU 450G</t>
  </si>
  <si>
    <t>FMANGO..210</t>
  </si>
  <si>
    <t>MAN01E</t>
  </si>
  <si>
    <t>MANGO EACH</t>
  </si>
  <si>
    <t>HBAYL100120</t>
  </si>
  <si>
    <t>BAL01E</t>
  </si>
  <si>
    <t>BAY LEAF BAG</t>
  </si>
  <si>
    <t>HCHER100120</t>
  </si>
  <si>
    <t>CHE01E</t>
  </si>
  <si>
    <t>CHERVIL BAG</t>
  </si>
  <si>
    <t>HCHIVE..080</t>
  </si>
  <si>
    <t>CHI02E</t>
  </si>
  <si>
    <t>CHIVES BAG</t>
  </si>
  <si>
    <t>HDILL...080</t>
  </si>
  <si>
    <t>DIL01E</t>
  </si>
  <si>
    <t>DILL BAG</t>
  </si>
  <si>
    <t>HMARJ100120</t>
  </si>
  <si>
    <t>MAR02E</t>
  </si>
  <si>
    <t>MARJORAM BAG</t>
  </si>
  <si>
    <t>HMINT...080</t>
  </si>
  <si>
    <t>MIN01E</t>
  </si>
  <si>
    <t>MINT BAG</t>
  </si>
  <si>
    <t>HOREG100120</t>
  </si>
  <si>
    <t>ORE01E</t>
  </si>
  <si>
    <t>OREGANO BAG</t>
  </si>
  <si>
    <t>HROSEMAR080</t>
  </si>
  <si>
    <t>ROS01E</t>
  </si>
  <si>
    <t>ROSEMARY BAG</t>
  </si>
  <si>
    <t>HSAGE100120</t>
  </si>
  <si>
    <t>SAG01E</t>
  </si>
  <si>
    <t>SAGE BAG</t>
  </si>
  <si>
    <t>HSORR100120</t>
  </si>
  <si>
    <t>SOR01E</t>
  </si>
  <si>
    <t>SORREL BAG</t>
  </si>
  <si>
    <t>HTARR100120</t>
  </si>
  <si>
    <t>TAR01E</t>
  </si>
  <si>
    <t>TARRAGON BAG</t>
  </si>
  <si>
    <t>HTHYM100120</t>
  </si>
  <si>
    <t>THY01E</t>
  </si>
  <si>
    <t>THYME BAG</t>
  </si>
  <si>
    <t>PFEBUS00080</t>
  </si>
  <si>
    <t>FEB01E</t>
  </si>
  <si>
    <t xml:space="preserve">FENNEL BULB EACH </t>
  </si>
  <si>
    <t>SLRADICC010</t>
  </si>
  <si>
    <t>LER01E</t>
  </si>
  <si>
    <t>LETTUCE RADDICHIO EACH</t>
  </si>
  <si>
    <t>VBEEPACK010</t>
  </si>
  <si>
    <t>BEC03E</t>
  </si>
  <si>
    <t>BEETROOT COOKED 500G</t>
  </si>
  <si>
    <t>VFENBULB010</t>
  </si>
  <si>
    <t>VONIONDU020</t>
  </si>
  <si>
    <t>ODP02E</t>
  </si>
  <si>
    <t>ONION DUTCH PREPACK 1KG</t>
  </si>
  <si>
    <t>RSCHICORY010</t>
  </si>
  <si>
    <t>CHR03E</t>
  </si>
  <si>
    <t>CHICORY RED EACH</t>
  </si>
  <si>
    <t>COC01E</t>
  </si>
  <si>
    <t>COCONUT EACH</t>
  </si>
  <si>
    <t>LOV01E</t>
  </si>
  <si>
    <t>LOVAGE BAG</t>
  </si>
  <si>
    <t>SPAKCHOY011EP-291</t>
  </si>
  <si>
    <t>PCM03E</t>
  </si>
  <si>
    <t>PAK CHOI MINI 2PC</t>
  </si>
  <si>
    <t>mozzb1</t>
  </si>
  <si>
    <t>CMB01E</t>
  </si>
  <si>
    <t>MOZZARELLA BALLS 125G</t>
  </si>
  <si>
    <t>FPHYSALI220</t>
  </si>
  <si>
    <t>PHY02E</t>
  </si>
  <si>
    <t>PHYSALIS EACH</t>
  </si>
  <si>
    <t>HLEMONBA120</t>
  </si>
  <si>
    <t>LEM05E</t>
  </si>
  <si>
    <t>LEMONBALM BAG</t>
  </si>
  <si>
    <t>SLLAMBSL010</t>
  </si>
  <si>
    <t>LEL01E</t>
  </si>
  <si>
    <t>LETTUCE LAMBS EACH</t>
  </si>
  <si>
    <t>STOCYELL010</t>
  </si>
  <si>
    <t>TCY01E</t>
  </si>
  <si>
    <t>TOMATO CHERRY YELLOW 250G</t>
  </si>
  <si>
    <t>VCABSAVO020</t>
  </si>
  <si>
    <t>CAS01E</t>
  </si>
  <si>
    <t>CABBAGE SAVOY EACH</t>
  </si>
  <si>
    <t>APW02E</t>
  </si>
  <si>
    <t>APP03E</t>
  </si>
  <si>
    <t>APPLE POMEGRANATE EACH</t>
  </si>
  <si>
    <t>VLEMGRAS080</t>
  </si>
  <si>
    <t>LEM06E</t>
  </si>
  <si>
    <t>LEMONGRASS 1X50G</t>
  </si>
  <si>
    <t>LEMONGRASS 50G</t>
  </si>
  <si>
    <t>PAC01E</t>
  </si>
  <si>
    <t>PAK CHOI EACH</t>
  </si>
  <si>
    <t>SLCHINES010</t>
  </si>
  <si>
    <t>LCL02E</t>
  </si>
  <si>
    <t>LETTUCE CHINESE LEAVES EACH</t>
  </si>
  <si>
    <t>SPAKCHOY011</t>
  </si>
  <si>
    <t>SWATERCR010</t>
  </si>
  <si>
    <t>WAT02E</t>
  </si>
  <si>
    <t>WATERCRESS 100G</t>
  </si>
  <si>
    <t>VCORNCOB010</t>
  </si>
  <si>
    <t>COT03E</t>
  </si>
  <si>
    <t>CORN ON THE COB VAC PAC 2PK</t>
  </si>
  <si>
    <t>COP01E</t>
  </si>
  <si>
    <t>COURGETTE PREPACK 500G</t>
  </si>
  <si>
    <t>VCOURYEL010</t>
  </si>
  <si>
    <t>COY01E</t>
  </si>
  <si>
    <t>COURGETTE YELLOW EACH</t>
  </si>
  <si>
    <t>KAB02B</t>
  </si>
  <si>
    <t>KAB02E</t>
  </si>
  <si>
    <t>KALE BLACK 250G</t>
  </si>
  <si>
    <t>MSB01B</t>
  </si>
  <si>
    <t>MSB01E</t>
  </si>
  <si>
    <t>MUSHROOM SHIMEJI BROWN 150G</t>
  </si>
  <si>
    <t>MSW01B</t>
  </si>
  <si>
    <t>MSW01E</t>
  </si>
  <si>
    <t>MUSHROOM SHIMEJI WHITE 150G</t>
  </si>
  <si>
    <t>PES01B</t>
  </si>
  <si>
    <t>PES01E</t>
  </si>
  <si>
    <t>PEPPER SWEET 2PK</t>
  </si>
  <si>
    <t>1995010DEP01</t>
  </si>
  <si>
    <t>MIW02E</t>
  </si>
  <si>
    <t>MILK WHOLE 2LTR</t>
  </si>
  <si>
    <t>MLF01E</t>
  </si>
  <si>
    <t>MILK LOW FAT 2LTR</t>
  </si>
  <si>
    <t>1018293DEP06</t>
  </si>
  <si>
    <t>Ffmilk</t>
  </si>
  <si>
    <t>lfmilk</t>
  </si>
  <si>
    <t>CAU01E</t>
  </si>
  <si>
    <t>CAULIFLOWER EACH</t>
  </si>
  <si>
    <t>soym1</t>
  </si>
  <si>
    <t>MSP02E</t>
  </si>
  <si>
    <t>MILK SOYA PRO 1LTR</t>
  </si>
  <si>
    <t>BANANA BAG 6PK</t>
  </si>
  <si>
    <t>MAR01E</t>
  </si>
  <si>
    <t>Mango : Ready to eat 1x1each</t>
  </si>
  <si>
    <t>PINEAPPLE CHIQUITA EACH</t>
  </si>
  <si>
    <t>VCHILLIG010</t>
  </si>
  <si>
    <t>PCG06E</t>
  </si>
  <si>
    <t>PEPPER CHILLI GREEN 250G</t>
  </si>
  <si>
    <t>BLUEBERRIES 125G</t>
  </si>
  <si>
    <t>RYGPEPP</t>
  </si>
  <si>
    <t>PTL02E</t>
  </si>
  <si>
    <t>Peppers Traffic Light 500G</t>
  </si>
  <si>
    <t>FKIWIFRU010</t>
  </si>
  <si>
    <t>KIB01E</t>
  </si>
  <si>
    <t>KIWI BAG 6PK</t>
  </si>
  <si>
    <t>VCHILLIR010</t>
  </si>
  <si>
    <t>PCR05E</t>
  </si>
  <si>
    <t>PEPPER CHILLI RED 250G</t>
  </si>
  <si>
    <t>FSTARFRU210</t>
  </si>
  <si>
    <t>STA01E</t>
  </si>
  <si>
    <t>STARFRUIT EACH</t>
  </si>
  <si>
    <t>VONIONSP020</t>
  </si>
  <si>
    <t>OWP03E</t>
  </si>
  <si>
    <t>ONION SPANISH PREPACK 1KG</t>
  </si>
  <si>
    <t>VSQUBNUT011</t>
  </si>
  <si>
    <t>BUS01E</t>
  </si>
  <si>
    <t>BUTTERNUT SQUASH EACH</t>
  </si>
  <si>
    <t>FBERRASP220</t>
  </si>
  <si>
    <t>RAS02E</t>
  </si>
  <si>
    <t>RASPBERRIES 125GMS</t>
  </si>
  <si>
    <t>BRO03E</t>
  </si>
  <si>
    <t>BROCCOLI 500G</t>
  </si>
  <si>
    <t>VMOULI..010</t>
  </si>
  <si>
    <t>MOO01E</t>
  </si>
  <si>
    <t>MOOLI EACH</t>
  </si>
  <si>
    <t>AVH03E</t>
  </si>
  <si>
    <t>AVOCADO HAAS 2PK</t>
  </si>
  <si>
    <t>sgrs10</t>
  </si>
  <si>
    <t>SUC03E</t>
  </si>
  <si>
    <t>SUGAR CASTER 1KG</t>
  </si>
  <si>
    <t>FAPPBRAE010</t>
  </si>
  <si>
    <t>ACT02E</t>
  </si>
  <si>
    <t>COOKING APPLES 1x4 tray</t>
  </si>
  <si>
    <t>sgrs11</t>
  </si>
  <si>
    <t>SUG03E</t>
  </si>
  <si>
    <t>SUGAR GRANULATED 1KG</t>
  </si>
  <si>
    <t>LIME NET 6PK</t>
  </si>
  <si>
    <t>FPEARS..010</t>
  </si>
  <si>
    <t>PTC01E</t>
  </si>
  <si>
    <t>PEAR TRAY CONCORD RTE 4PK</t>
  </si>
  <si>
    <t>FSATSUMA210</t>
  </si>
  <si>
    <t>CLN01E</t>
  </si>
  <si>
    <t>CLEMENTINE NET 6PK</t>
  </si>
  <si>
    <t>VBEETRAW020</t>
  </si>
  <si>
    <t>BEF05E</t>
  </si>
  <si>
    <t>BEETROOT FRESH 1KG</t>
  </si>
  <si>
    <t>LLB01E</t>
  </si>
  <si>
    <t>LETTUCE LOLLO BIONDE EACH</t>
  </si>
  <si>
    <t>almmilk1</t>
  </si>
  <si>
    <t>MAP01E</t>
  </si>
  <si>
    <t>MILK ALMOND PRO 1LTR</t>
  </si>
  <si>
    <t>FAPPGOLD210</t>
  </si>
  <si>
    <t>AGD04E</t>
  </si>
  <si>
    <t>APPLE G. DEL TRAY 6PK</t>
  </si>
  <si>
    <t>FGRAPEBS090</t>
  </si>
  <si>
    <t>GRR03E</t>
  </si>
  <si>
    <t>GRAPE RED 500G</t>
  </si>
  <si>
    <t>SLFRIFIN010</t>
  </si>
  <si>
    <t>LEF02E</t>
  </si>
  <si>
    <t>LETTUCE FRISSE EACH</t>
  </si>
  <si>
    <t>CCNUTM</t>
  </si>
  <si>
    <t>ALC01E</t>
  </si>
  <si>
    <t>MILK COCONUT PRO 1LTR</t>
  </si>
  <si>
    <t>OATM</t>
  </si>
  <si>
    <t>MOA01E</t>
  </si>
  <si>
    <t>MILK OAT ALPRO PRO 1LTR</t>
  </si>
  <si>
    <t>VGARLICS240</t>
  </si>
  <si>
    <t>GAS03E</t>
  </si>
  <si>
    <t>GARLIC STRING 500G</t>
  </si>
  <si>
    <t>S1107</t>
  </si>
  <si>
    <t>HAC06E</t>
  </si>
  <si>
    <t>HALLOUMI CHEESE 200G</t>
  </si>
  <si>
    <t>STOMHEIR010</t>
  </si>
  <si>
    <t>TOH03E</t>
  </si>
  <si>
    <t>TOMATO HEIRLOOM MINI 300G</t>
  </si>
  <si>
    <t>FBERBLAC220</t>
  </si>
  <si>
    <t>BLA01E</t>
  </si>
  <si>
    <t>BLACKBERRIES 1x125gms</t>
  </si>
  <si>
    <t>HBASI100120EP-94</t>
  </si>
  <si>
    <t>MLB01E</t>
  </si>
  <si>
    <t>M-LEAF BASIL BAG</t>
  </si>
  <si>
    <t>HCORI100120EP-101</t>
  </si>
  <si>
    <t>MLC01E</t>
  </si>
  <si>
    <t>M-LEAF CORIANDER BAG</t>
  </si>
  <si>
    <t>GRB01E</t>
  </si>
  <si>
    <t>KEELINGS GRAPE RED 1X500G</t>
  </si>
  <si>
    <t>FGRAPEGS090</t>
  </si>
  <si>
    <t>GRG03E</t>
  </si>
  <si>
    <t>GRAPE GREEN 500G</t>
  </si>
  <si>
    <t>GRG01E</t>
  </si>
  <si>
    <t>KEELINGS GRAPE GREEN 500G</t>
  </si>
  <si>
    <t>LEMON BAG 6PK</t>
  </si>
  <si>
    <t>MLR01E</t>
  </si>
  <si>
    <t>M-LEAF ROCKET BAG</t>
  </si>
  <si>
    <t>SCHARDRE010</t>
  </si>
  <si>
    <t>MCR01E</t>
  </si>
  <si>
    <t>M-LEAF RUBY CHARD BAG</t>
  </si>
  <si>
    <t>TOMATO ROUND ORDINARY 1KG</t>
  </si>
  <si>
    <t>MLW01E</t>
  </si>
  <si>
    <t>M-LEAF WATERCRESS BAG</t>
  </si>
  <si>
    <t>VCABRED.020</t>
  </si>
  <si>
    <t>CAR03E</t>
  </si>
  <si>
    <t>CABBAGE RED EACH</t>
  </si>
  <si>
    <t>VONSCHIC020</t>
  </si>
  <si>
    <t>SBP03E</t>
  </si>
  <si>
    <t>SHALLOT BANANA PREPACK 500G</t>
  </si>
  <si>
    <t>MLP01E</t>
  </si>
  <si>
    <t>M-LEAF PARSLEY BAG</t>
  </si>
  <si>
    <t>MLC02E</t>
  </si>
  <si>
    <t>M-LEAF CELERY BAG</t>
  </si>
  <si>
    <t>MFG01E</t>
  </si>
  <si>
    <t>M-LEAF FENNEL GREEN BAG</t>
  </si>
  <si>
    <t>MMM01E</t>
  </si>
  <si>
    <t>M-LEAF MIXED MICRO LEAF BAG</t>
  </si>
  <si>
    <t>MPS01E</t>
  </si>
  <si>
    <t>M-LEAF PURPLE SHISO BAG</t>
  </si>
  <si>
    <t>MRA01E</t>
  </si>
  <si>
    <t>M-LEAF RED AMARATH BAG</t>
  </si>
  <si>
    <t>MSR01E</t>
  </si>
  <si>
    <t>M-LEAF SORREL RED VEIN BAG</t>
  </si>
  <si>
    <t>KEB01E</t>
  </si>
  <si>
    <t>KEELINGS BLACKBERRIES 12X125G</t>
  </si>
  <si>
    <t>KEELINGS BLACKBERRIES 125G</t>
  </si>
  <si>
    <t>Ricc01</t>
  </si>
  <si>
    <t>RIC01E</t>
  </si>
  <si>
    <t>RICOTTA CHEESE 250G</t>
  </si>
  <si>
    <t>VCABDUTC210</t>
  </si>
  <si>
    <t>CAW02E</t>
  </si>
  <si>
    <t>CABBAGE WHITE EACH</t>
  </si>
  <si>
    <t>LEP01E</t>
  </si>
  <si>
    <t>LEEK PREPACK 1KG</t>
  </si>
  <si>
    <t>VPOTSWEE010</t>
  </si>
  <si>
    <t>SPP04E</t>
  </si>
  <si>
    <t>SWEET POTATO PREPACK 1KG</t>
  </si>
  <si>
    <t>VONSROUN020</t>
  </si>
  <si>
    <t>SRP02E</t>
  </si>
  <si>
    <t>SHALLOT ROUND PREPACK 500G</t>
  </si>
  <si>
    <t>MXGRAPE</t>
  </si>
  <si>
    <t>GRM03E</t>
  </si>
  <si>
    <t>GRAPE MIX 500G</t>
  </si>
  <si>
    <t>FMELCANT210</t>
  </si>
  <si>
    <t>MEC03E</t>
  </si>
  <si>
    <t>MELON CANTELOUPE EACH</t>
  </si>
  <si>
    <t>FMELGALI210</t>
  </si>
  <si>
    <t>MEG02E</t>
  </si>
  <si>
    <t>MELON GALIA EACH</t>
  </si>
  <si>
    <t>APPLE RED TRAY 6PK</t>
  </si>
  <si>
    <t>CWS02B</t>
  </si>
  <si>
    <t>CABBAGE WHITE SHREDDED 1KG</t>
  </si>
  <si>
    <t>LWC01E</t>
  </si>
  <si>
    <t>LETTUCE WASHED COS 500G</t>
  </si>
  <si>
    <t>BBABYLEAF01</t>
  </si>
  <si>
    <t>LWB02E</t>
  </si>
  <si>
    <t>LETTUCE WASHED BABYLEAF 250G</t>
  </si>
  <si>
    <t>LIS01B</t>
  </si>
  <si>
    <t>LIS01E</t>
  </si>
  <si>
    <t>LETTUCE WASHED ICEBERG SHREDDED 500G</t>
  </si>
  <si>
    <t>FMELHONE210</t>
  </si>
  <si>
    <t>MEH01E</t>
  </si>
  <si>
    <t>MELON HONEYDEW EACH .</t>
  </si>
  <si>
    <t>FAJ</t>
  </si>
  <si>
    <t>AJP01E</t>
  </si>
  <si>
    <t>APPLE JUICE PURE 1LTR</t>
  </si>
  <si>
    <t>FAPPBRAM080</t>
  </si>
  <si>
    <t>AGS03E</t>
  </si>
  <si>
    <t>APPLE G. SMITH TRAY 6PK</t>
  </si>
  <si>
    <t>FAPPGRAS210</t>
  </si>
  <si>
    <t>PAP01B</t>
  </si>
  <si>
    <t>PAP01E</t>
  </si>
  <si>
    <t>PAPAYA EACH</t>
  </si>
  <si>
    <t>FCL02E</t>
  </si>
  <si>
    <t>FRESH CURRY LEAVES 30G</t>
  </si>
  <si>
    <t>VBEECAND080EP-344</t>
  </si>
  <si>
    <t>BEC07E</t>
  </si>
  <si>
    <t>BEETROOT CANDY 1KG</t>
  </si>
  <si>
    <t>CABBAGE RED SHREDDED 1KG</t>
  </si>
  <si>
    <t>MJORANGE310</t>
  </si>
  <si>
    <t>OJP01E</t>
  </si>
  <si>
    <t>ORANGE JUICE PURE 1LTR EACH</t>
  </si>
  <si>
    <t>VBEEGOLD010</t>
  </si>
  <si>
    <t>BEG02E</t>
  </si>
  <si>
    <t>BEETROOT GOLDEN 1KG</t>
  </si>
  <si>
    <t>VCOUMINI010</t>
  </si>
  <si>
    <t>COB01E</t>
  </si>
  <si>
    <t>COURGETTE BABY 180G</t>
  </si>
  <si>
    <t>VHRADISH081</t>
  </si>
  <si>
    <t>HOR01E</t>
  </si>
  <si>
    <t>HORSE RADISH EACH</t>
  </si>
  <si>
    <t>FBERRECU220</t>
  </si>
  <si>
    <t>REC02E</t>
  </si>
  <si>
    <t>RED CURRANTS 125G</t>
  </si>
  <si>
    <t>PTURND02050</t>
  </si>
  <si>
    <t>TUD02B</t>
  </si>
  <si>
    <t>TURNIP DICED 2KG</t>
  </si>
  <si>
    <t>SPP03E</t>
  </si>
  <si>
    <t>GBT01E</t>
  </si>
  <si>
    <t>GARLIC BLACK TUBS 70G</t>
  </si>
  <si>
    <t>SLETXMIX010EP-270</t>
  </si>
  <si>
    <t>LWC04E</t>
  </si>
  <si>
    <t>LETTUCE WASHED CATERING MIX 500G</t>
  </si>
  <si>
    <t>MIL01E</t>
  </si>
  <si>
    <t>M-LEAF ICE LETTUCE BAG</t>
  </si>
  <si>
    <t>1001628DEP65</t>
  </si>
  <si>
    <t>BUU01E</t>
  </si>
  <si>
    <t>BUTTER UNSALTED 454G</t>
  </si>
  <si>
    <t>ORANGE NET 6PK</t>
  </si>
  <si>
    <t>APL01B</t>
  </si>
  <si>
    <t>APL04E</t>
  </si>
  <si>
    <t>APPLE PINK LADY TRAY 6PKS</t>
  </si>
  <si>
    <t>MEGGMEDG010EP-129</t>
  </si>
  <si>
    <t>EFR05E</t>
  </si>
  <si>
    <t>EGGS FREE RANGE PREPACKS FOXBROOK 15'S P</t>
  </si>
  <si>
    <t>777002a</t>
  </si>
  <si>
    <t>tombryR</t>
  </si>
  <si>
    <t>TOR02E</t>
  </si>
  <si>
    <t>TOMBERRIES RED 125G</t>
  </si>
  <si>
    <t>PCELES00060</t>
  </si>
  <si>
    <t>CES02B</t>
  </si>
  <si>
    <t>CELERY SLICED 1KG</t>
  </si>
  <si>
    <t>HEDIFLOW130EP-105</t>
  </si>
  <si>
    <t>EDF01E</t>
  </si>
  <si>
    <t>EDIBLE FLOWERS BAG</t>
  </si>
  <si>
    <t>LWR02E</t>
  </si>
  <si>
    <t>WASHED ROCKET 250G</t>
  </si>
  <si>
    <t>PONIRD02050</t>
  </si>
  <si>
    <t>ORD02B</t>
  </si>
  <si>
    <t>ONION RED DICED 1KG</t>
  </si>
  <si>
    <t>PONIRS00050</t>
  </si>
  <si>
    <t>ORS03B</t>
  </si>
  <si>
    <t>ONION RED SLICED 1KG</t>
  </si>
  <si>
    <t>PTURNC00060</t>
  </si>
  <si>
    <t>TUC01B</t>
  </si>
  <si>
    <t>TURNIP CHUNKY 2KG</t>
  </si>
  <si>
    <t>VSALSIFY010</t>
  </si>
  <si>
    <t>SAL02E</t>
  </si>
  <si>
    <t>SALSIFY 1KG</t>
  </si>
  <si>
    <t>MAN02E</t>
  </si>
  <si>
    <t>M-LEAF ALASKAN NASTURTIUM BAG</t>
  </si>
  <si>
    <t>HEDIFLOW130</t>
  </si>
  <si>
    <t>VCAULPUR010</t>
  </si>
  <si>
    <t>CAP04E</t>
  </si>
  <si>
    <t>CAULIFLOWER PURPLE EACH</t>
  </si>
  <si>
    <t>PLEEKS00060</t>
  </si>
  <si>
    <t>LEC02B</t>
  </si>
  <si>
    <t>LEEKS CHOPPED 1KG</t>
  </si>
  <si>
    <t>VCARRAIN010</t>
  </si>
  <si>
    <t>CBR01E</t>
  </si>
  <si>
    <t>CARROT BABY RAINBOW 200G</t>
  </si>
  <si>
    <t>VPUMPMIN010EP-451</t>
  </si>
  <si>
    <t>PUS01E</t>
  </si>
  <si>
    <t>PUMPKIN SMALL EACH</t>
  </si>
  <si>
    <t>tchsc2</t>
  </si>
  <si>
    <t>SCC04E</t>
  </si>
  <si>
    <t>SAUCE SWEET CHILLI 730ML</t>
  </si>
  <si>
    <t>VSPNBABY010</t>
  </si>
  <si>
    <t>SPB02E</t>
  </si>
  <si>
    <t>SPINACH BABY 500G</t>
  </si>
  <si>
    <t>YEA01E</t>
  </si>
  <si>
    <t>YEAST FRESH 1KG</t>
  </si>
  <si>
    <t>CAB04B</t>
  </si>
  <si>
    <t>CAB04E</t>
  </si>
  <si>
    <t>CARROT BABY 200G</t>
  </si>
  <si>
    <t>LBM03E</t>
  </si>
  <si>
    <t>LETTUCE BABYLEAF MIXED (ORIENTAL) 500G</t>
  </si>
  <si>
    <t>ROCKET 500G.</t>
  </si>
  <si>
    <t>KEELINGS IRISH STRAWBERRIES 400G</t>
  </si>
  <si>
    <t>CEG01B</t>
  </si>
  <si>
    <t>CELERIAC GRATED 1KG</t>
  </si>
  <si>
    <t>POR05B</t>
  </si>
  <si>
    <t>POTATO RECORDS 5KG</t>
  </si>
  <si>
    <t>MELON WATER EACH</t>
  </si>
  <si>
    <t>SPEPPGRN210</t>
  </si>
  <si>
    <t>PGP01E</t>
  </si>
  <si>
    <t>PEPPER GREEN PREPACK 1KG</t>
  </si>
  <si>
    <t>SPEPPRED010</t>
  </si>
  <si>
    <t>PRP02E</t>
  </si>
  <si>
    <t>PEPPER RED PREPACK 1KG</t>
  </si>
  <si>
    <t>SPEPPYEL010</t>
  </si>
  <si>
    <t>PYP01E</t>
  </si>
  <si>
    <t>PEPPER YELLOW PREPACK 1KG</t>
  </si>
  <si>
    <t>DRF01E</t>
  </si>
  <si>
    <t>DRAGON FRUIT EACH</t>
  </si>
  <si>
    <t>Gwond</t>
  </si>
  <si>
    <t>PGW02B</t>
  </si>
  <si>
    <t>POTATO GOLDEN WONDER 5KG</t>
  </si>
  <si>
    <t>VASPARAG010</t>
  </si>
  <si>
    <t>ASP01E</t>
  </si>
  <si>
    <t>ASPARAGUS XL EACH</t>
  </si>
  <si>
    <t>Tomp4</t>
  </si>
  <si>
    <t>TPP01E</t>
  </si>
  <si>
    <t>TOMATO PUREE PASTE 800G</t>
  </si>
  <si>
    <t>VEGCHOW</t>
  </si>
  <si>
    <t>CHM03B</t>
  </si>
  <si>
    <t>CHOWDER MIX 2KG</t>
  </si>
  <si>
    <t>PGRSNNV01</t>
  </si>
  <si>
    <t>PRW05B</t>
  </si>
  <si>
    <t>POTATO ROOSTER WASHED 5KG-TM</t>
  </si>
  <si>
    <t>LWS01E</t>
  </si>
  <si>
    <t>LETTUCE WASHED BABY SPINACH 450G</t>
  </si>
  <si>
    <t>eggwhole</t>
  </si>
  <si>
    <t>ELW01E</t>
  </si>
  <si>
    <t>EGGS LIQUID WHOLE 1KG</t>
  </si>
  <si>
    <t>S3553</t>
  </si>
  <si>
    <t>VRW03E</t>
  </si>
  <si>
    <t>VINEGAR RED WINE 2LTR</t>
  </si>
  <si>
    <t>S5100</t>
  </si>
  <si>
    <t>VWW03E</t>
  </si>
  <si>
    <t>VINEGAR WHITE WINE 2LTR</t>
  </si>
  <si>
    <t>GARLIC PEELED 1KG</t>
  </si>
  <si>
    <t>VGINGER.080</t>
  </si>
  <si>
    <t>GIN02E</t>
  </si>
  <si>
    <t>GINGER  1KG</t>
  </si>
  <si>
    <t>BTS01E</t>
  </si>
  <si>
    <t>BROCCOLI TENDER STEM 500G</t>
  </si>
  <si>
    <t>SCP02E</t>
  </si>
  <si>
    <t>SPICE CHILLI POWDER 500G</t>
  </si>
  <si>
    <t>PKP01B</t>
  </si>
  <si>
    <t>PKP02B</t>
  </si>
  <si>
    <t>POTATO KERR PINK 5KG</t>
  </si>
  <si>
    <t>PARSLEY CURLY 1KG</t>
  </si>
  <si>
    <t>SOUP MIX 2KG</t>
  </si>
  <si>
    <t>bb2</t>
  </si>
  <si>
    <t>BEB03E</t>
  </si>
  <si>
    <t>BEANS BAKED 2.62KG</t>
  </si>
  <si>
    <t>CABBAGE GREEN SHREDDED 2KG</t>
  </si>
  <si>
    <t>frpea5</t>
  </si>
  <si>
    <t>GPF01E</t>
  </si>
  <si>
    <t>GARDEN PEAS FROZEN 2.5KG</t>
  </si>
  <si>
    <t>VBROPURP011</t>
  </si>
  <si>
    <t>BPS02E</t>
  </si>
  <si>
    <t>BROCCOLI PURPLE SPROUTING IRISH 500G</t>
  </si>
  <si>
    <t>COLESLAW 2KG</t>
  </si>
  <si>
    <t>POROAT</t>
  </si>
  <si>
    <t>OAT01E</t>
  </si>
  <si>
    <t>OATS 2KG</t>
  </si>
  <si>
    <t>BES01B</t>
  </si>
  <si>
    <t>BEETROOT SHREDDED 1KG</t>
  </si>
  <si>
    <t>HLIMELEA130EP-111</t>
  </si>
  <si>
    <t>LIL01E</t>
  </si>
  <si>
    <t>LIME LEAF 100G</t>
  </si>
  <si>
    <t>TCT01E</t>
  </si>
  <si>
    <t>TOMATOES CHOPPED 2.55KG TIN</t>
  </si>
  <si>
    <t>nutv7</t>
  </si>
  <si>
    <t>SSW01E</t>
  </si>
  <si>
    <t>SESAME SEEDS WHOLE 580GM</t>
  </si>
  <si>
    <t>eggwh1</t>
  </si>
  <si>
    <t>ELW02E</t>
  </si>
  <si>
    <t>EGGS LIQUID WHITES 1KG</t>
  </si>
  <si>
    <t>PCARRD05060</t>
  </si>
  <si>
    <t>ctc01b</t>
  </si>
  <si>
    <t>CARROT TURNIP CHUNKY 2KG</t>
  </si>
  <si>
    <t>ONR02E</t>
  </si>
  <si>
    <t>ONION ROSCOFF 1KG</t>
  </si>
  <si>
    <t>CARROT BATON 2KG</t>
  </si>
  <si>
    <t>CAD03B</t>
  </si>
  <si>
    <t>CARROT DICED 2KG</t>
  </si>
  <si>
    <t>CAC02B</t>
  </si>
  <si>
    <t>CARROT CHUNKY 2KG</t>
  </si>
  <si>
    <t>PCARRG00080</t>
  </si>
  <si>
    <t>CARROT GRATED 2KG</t>
  </si>
  <si>
    <t>CARROT T/T 2KG</t>
  </si>
  <si>
    <t>PCARRS00050</t>
  </si>
  <si>
    <t>CAS03B</t>
  </si>
  <si>
    <t>CARROT SLICED 2KG</t>
  </si>
  <si>
    <t>chpea01</t>
  </si>
  <si>
    <t>PCP02E</t>
  </si>
  <si>
    <t>PULSES CHICK PEAS 2.55KG</t>
  </si>
  <si>
    <t>MUF02B</t>
  </si>
  <si>
    <t>MUSHROOM FLAT 1.8KG</t>
  </si>
  <si>
    <t>FNCHESVP220</t>
  </si>
  <si>
    <t>CHC05E</t>
  </si>
  <si>
    <t>CHESTNUT COOKED 400G</t>
  </si>
  <si>
    <t>PCM06E</t>
  </si>
  <si>
    <t>PAK CHOI MINI 1KG</t>
  </si>
  <si>
    <t>BMG03E</t>
  </si>
  <si>
    <t>BLENDERS MAYONNAISE GARLIC 920ML</t>
  </si>
  <si>
    <t>VPUMPMED210EP-450</t>
  </si>
  <si>
    <t>PUM01E</t>
  </si>
  <si>
    <t>PUMPKIN MEDIUM EACH</t>
  </si>
  <si>
    <t>vinegr01</t>
  </si>
  <si>
    <t>VWD02E</t>
  </si>
  <si>
    <t>VINEGAR WHITE DISTILLED 5LTR</t>
  </si>
  <si>
    <t>PCATUD05050</t>
  </si>
  <si>
    <t>CPT01B</t>
  </si>
  <si>
    <t>CAR PAR TUR CHUNKY 2KG</t>
  </si>
  <si>
    <t>MCT01B</t>
  </si>
  <si>
    <t>MUSHROOM CUP TRAY 2.27KG</t>
  </si>
  <si>
    <t>Spre04</t>
  </si>
  <si>
    <t>BST11E</t>
  </si>
  <si>
    <t>BUTTER SPREAD TUB 2KG.</t>
  </si>
  <si>
    <t>PMUSHS00060</t>
  </si>
  <si>
    <t>MUS02B</t>
  </si>
  <si>
    <t>MUSHROOM SLICED 1KG</t>
  </si>
  <si>
    <t>PONIRP00050</t>
  </si>
  <si>
    <t>ORP02B</t>
  </si>
  <si>
    <t>ONION RED PEELED 2KG</t>
  </si>
  <si>
    <t>drs11</t>
  </si>
  <si>
    <t>BDC02E</t>
  </si>
  <si>
    <t>BLENDERS DRESSING CAESAR 920ML</t>
  </si>
  <si>
    <t>S5103</t>
  </si>
  <si>
    <t>VMB02E</t>
  </si>
  <si>
    <t>VINEGAR MALT BROWN 5LTR</t>
  </si>
  <si>
    <t>MGARPURE290</t>
  </si>
  <si>
    <t>GAP02E</t>
  </si>
  <si>
    <t>GARLIC PUREE 1X1KG</t>
  </si>
  <si>
    <t>SMUSTCRE010</t>
  </si>
  <si>
    <t>MUC01B</t>
  </si>
  <si>
    <t>MUSTARD CRESS 2KG</t>
  </si>
  <si>
    <t>VMUSBUTT030</t>
  </si>
  <si>
    <t>MUB01B</t>
  </si>
  <si>
    <t>MUSHROOM BUTTON 'HONEST FARMER' 2.27KG</t>
  </si>
  <si>
    <t>BEB01B</t>
  </si>
  <si>
    <t>BEANSPROUTS BAG 4KG</t>
  </si>
  <si>
    <t>POTATO KERR PINK 10KG</t>
  </si>
  <si>
    <t>PPOTAF00020</t>
  </si>
  <si>
    <t>PFP02B</t>
  </si>
  <si>
    <t>POTATO FONDANT PREORDER 10'S</t>
  </si>
  <si>
    <t>1019461DEP99</t>
  </si>
  <si>
    <t>YOG01E</t>
  </si>
  <si>
    <t>YOGURT GREEK 2KG .</t>
  </si>
  <si>
    <t>1019460DEP100</t>
  </si>
  <si>
    <t>YON01E</t>
  </si>
  <si>
    <t>YOGURT NATURAL 2KG .</t>
  </si>
  <si>
    <t>FrzFr1</t>
  </si>
  <si>
    <t>BSF03E</t>
  </si>
  <si>
    <t>BERRIES SUMMER FRUIT FROZEN 1KG</t>
  </si>
  <si>
    <t>BBQSC1</t>
  </si>
  <si>
    <t>BSB02E</t>
  </si>
  <si>
    <t>BLENDERS SAUCE BARBECUE 1.03KG</t>
  </si>
  <si>
    <t>eggylk1</t>
  </si>
  <si>
    <t>ELY01E</t>
  </si>
  <si>
    <t>EGGS LIQUID YOLK 1KG</t>
  </si>
  <si>
    <t>cous1</t>
  </si>
  <si>
    <t>GIC02B</t>
  </si>
  <si>
    <t>GIANT COUS COUS 1KG</t>
  </si>
  <si>
    <t>PPARSC00060</t>
  </si>
  <si>
    <t>CARROT PARSNIP CHUNKY MIX 2KG</t>
  </si>
  <si>
    <t>SWDILL</t>
  </si>
  <si>
    <t>BMS04E</t>
  </si>
  <si>
    <t>BLENDERS MAYONNAISE SWEET DILL 920ML</t>
  </si>
  <si>
    <t>725016i</t>
  </si>
  <si>
    <t>ONP02E</t>
  </si>
  <si>
    <t>ONION POWDER 520G</t>
  </si>
  <si>
    <t>1001666DEP67</t>
  </si>
  <si>
    <t>BUM02E</t>
  </si>
  <si>
    <t>BUTTER MINI 100X7G</t>
  </si>
  <si>
    <t>PPEPGJ13080</t>
  </si>
  <si>
    <t>PGS01B</t>
  </si>
  <si>
    <t>PEPPER GREEN SLICED 1KG</t>
  </si>
  <si>
    <t>SPB02B</t>
  </si>
  <si>
    <t>SPINACH BABY 2X500G</t>
  </si>
  <si>
    <t>PRS02B</t>
  </si>
  <si>
    <t>PEPPER RED SLICED 1KG</t>
  </si>
  <si>
    <t>POTSQUEEN</t>
  </si>
  <si>
    <t>POQ01B</t>
  </si>
  <si>
    <t>POTATO QUEEN 5KG</t>
  </si>
  <si>
    <t>PEG02B</t>
  </si>
  <si>
    <t>PEPPER GREEN DICED 10X10MM 1KG</t>
  </si>
  <si>
    <t>PER02B</t>
  </si>
  <si>
    <t>PEPPER RED DICED 10X10MM 1KG</t>
  </si>
  <si>
    <t>VPUMPLRG210</t>
  </si>
  <si>
    <t>PUL01E</t>
  </si>
  <si>
    <t>PUMPKIN LARGE EACH</t>
  </si>
  <si>
    <t>PEY02B</t>
  </si>
  <si>
    <t>PEPPER YELLOW DICED 10X10MM 1KG</t>
  </si>
  <si>
    <t>PPOTAD02050</t>
  </si>
  <si>
    <t>POD01B</t>
  </si>
  <si>
    <t>POTATO DICED 5KG</t>
  </si>
  <si>
    <t>MUSHROOM ?HONEST FARMER' 2.27KG</t>
  </si>
  <si>
    <t>725025i</t>
  </si>
  <si>
    <t>SGT01E</t>
  </si>
  <si>
    <t>SPICE GROUND TURMERIC 550G</t>
  </si>
  <si>
    <t>JALPEPP</t>
  </si>
  <si>
    <t>PCJ02E</t>
  </si>
  <si>
    <t>PEPPER CHILLI JALAPENO SLICE BRI 2.9KG</t>
  </si>
  <si>
    <t>PONIOD02050</t>
  </si>
  <si>
    <t>OWD02B</t>
  </si>
  <si>
    <t>ONION WHITE DICED 2KG</t>
  </si>
  <si>
    <t>ONION WHITE PEELED 2KG</t>
  </si>
  <si>
    <t>ONION WHITE SLICED 2KG</t>
  </si>
  <si>
    <t>POTQU</t>
  </si>
  <si>
    <t>POQ02B</t>
  </si>
  <si>
    <t>POTATO QUEENS 10KG</t>
  </si>
  <si>
    <t>YGC01E</t>
  </si>
  <si>
    <t>YOGURT GREEK (COMPSEY) 2KG</t>
  </si>
  <si>
    <t>SwTom1</t>
  </si>
  <si>
    <t>BST10E</t>
  </si>
  <si>
    <t>BLENDERS SWEET TOMATO RELISH 920ML</t>
  </si>
  <si>
    <t>PGW01B</t>
  </si>
  <si>
    <t>POTATO GOLDEN WONDER 10KG</t>
  </si>
  <si>
    <t>wwine</t>
  </si>
  <si>
    <t>WWC02E</t>
  </si>
  <si>
    <t>WINE WHITE COOKING 3LTR.</t>
  </si>
  <si>
    <t>PTURNB02060</t>
  </si>
  <si>
    <t>TURNIP BATON 5KG</t>
  </si>
  <si>
    <t>1996300DEP56</t>
  </si>
  <si>
    <t>CRF01E</t>
  </si>
  <si>
    <t>CREAM FRESH 2LTR</t>
  </si>
  <si>
    <t>rwine</t>
  </si>
  <si>
    <t>WRC02E</t>
  </si>
  <si>
    <t>WINE RED COOKING 3LTR</t>
  </si>
  <si>
    <t>Gpowder03</t>
  </si>
  <si>
    <t>GAP05E</t>
  </si>
  <si>
    <t>GARLIC POWDER 500G</t>
  </si>
  <si>
    <t>saltss</t>
  </si>
  <si>
    <t>SAS01B</t>
  </si>
  <si>
    <t>SALT SACHETS 2000X.85G</t>
  </si>
  <si>
    <t>LBS01B</t>
  </si>
  <si>
    <t>LETTUCE BUTTERHEAD SOFT 12</t>
  </si>
  <si>
    <t>MUSHROOM PORTABELLO 1.5KG</t>
  </si>
  <si>
    <t>SLMESCUU010</t>
  </si>
  <si>
    <t>LBM03B</t>
  </si>
  <si>
    <t>LETTUCE BABYLEAF MIXED (ORIENTAL) 2X500G</t>
  </si>
  <si>
    <t>ROC03B</t>
  </si>
  <si>
    <t>ROCKET 2X500G</t>
  </si>
  <si>
    <t>PUD01B</t>
  </si>
  <si>
    <t>PKG01E</t>
  </si>
  <si>
    <t>PUMPKIN KABOCHA GREEN EACH</t>
  </si>
  <si>
    <t>H03632</t>
  </si>
  <si>
    <t>CLF01E</t>
  </si>
  <si>
    <t>CLING FILM 30CM X 300M</t>
  </si>
  <si>
    <t>MJLEMON.310</t>
  </si>
  <si>
    <t>LEJ02E</t>
  </si>
  <si>
    <t>LEMON JUICE 1LTR EACH</t>
  </si>
  <si>
    <t>PPARSB02060</t>
  </si>
  <si>
    <t>PAB02B</t>
  </si>
  <si>
    <t>PARSNIP BATON 2KG</t>
  </si>
  <si>
    <t>tsalt</t>
  </si>
  <si>
    <t>SAT02E</t>
  </si>
  <si>
    <t>SALT TABLE 6KG</t>
  </si>
  <si>
    <t>ckblpep</t>
  </si>
  <si>
    <t>PBC02E</t>
  </si>
  <si>
    <t>PEPPER BLACK CRACKED 500G</t>
  </si>
  <si>
    <t>724002i</t>
  </si>
  <si>
    <t>PBG01E</t>
  </si>
  <si>
    <t>PEPPER BLACK GROUNDED 500G</t>
  </si>
  <si>
    <t>PAS03E</t>
  </si>
  <si>
    <t>PAPRIKA SMOKED 550G.</t>
  </si>
  <si>
    <t>PCELID02060</t>
  </si>
  <si>
    <t>CEC01B</t>
  </si>
  <si>
    <t>CELERIAC CHUNKY 10*10 2KG</t>
  </si>
  <si>
    <t>CED01B</t>
  </si>
  <si>
    <t>CELERIAC DICED 2KG</t>
  </si>
  <si>
    <t>PCG04B</t>
  </si>
  <si>
    <t>PEPPER CHILLI GREEN JALAPENO 1KG</t>
  </si>
  <si>
    <t>Tomproc1</t>
  </si>
  <si>
    <t>TSI02E</t>
  </si>
  <si>
    <t>TOMATO SUNKISSED IN OIL 800G</t>
  </si>
  <si>
    <t>MPP01B</t>
  </si>
  <si>
    <t>MUSHROOM PREPACK 8X250G</t>
  </si>
  <si>
    <t>PAC02B</t>
  </si>
  <si>
    <t>PARSNIP CHUNKY 2KG</t>
  </si>
  <si>
    <t>PPOTRP00040EP-233</t>
  </si>
  <si>
    <t>POR03B</t>
  </si>
  <si>
    <t>POTATO ROOSTER NEW SEASON 10KG</t>
  </si>
  <si>
    <t>OLOIL5</t>
  </si>
  <si>
    <t>OTC01E</t>
  </si>
  <si>
    <t>OIL TRUFFLE CALVI 250ML</t>
  </si>
  <si>
    <t>MPB01B</t>
  </si>
  <si>
    <t>MPB02B</t>
  </si>
  <si>
    <t>MUSHROOM PARIS BROWN 5LB (2.27kg)</t>
  </si>
  <si>
    <t>BSC02B</t>
  </si>
  <si>
    <t>BUTTERNUT SQUASH CHUNKY 2KG</t>
  </si>
  <si>
    <t>BUTTERNUT SQUASH DICED 2KG</t>
  </si>
  <si>
    <t>Washed and Peeled Potatoes</t>
  </si>
  <si>
    <t>ONR01B</t>
  </si>
  <si>
    <t>ONION RED 10KG</t>
  </si>
  <si>
    <t>PPOTAD05060</t>
  </si>
  <si>
    <t>POC02B</t>
  </si>
  <si>
    <t>POTATO CHUNKY 5KG</t>
  </si>
  <si>
    <t>slcwched1</t>
  </si>
  <si>
    <t>CWS04E</t>
  </si>
  <si>
    <t>CHEDDAR WHITE SLICED 1KG</t>
  </si>
  <si>
    <t>BAS03B</t>
  </si>
  <si>
    <t>BICARBONATE OF SODA 2KG</t>
  </si>
  <si>
    <t>BCS1</t>
  </si>
  <si>
    <t>CHS03E</t>
  </si>
  <si>
    <t>CHEESE SLICES 1KG (BURGER)</t>
  </si>
  <si>
    <t>MAC01E</t>
  </si>
  <si>
    <t>LAI01B</t>
  </si>
  <si>
    <t>LETTUCE AFFILIA IRISH 16</t>
  </si>
  <si>
    <t>RAD01B</t>
  </si>
  <si>
    <t>RADISH 20S</t>
  </si>
  <si>
    <t>shavparme1</t>
  </si>
  <si>
    <t>PAF05E</t>
  </si>
  <si>
    <t>PARMESAN FLAKES (MORAVIA) 500G</t>
  </si>
  <si>
    <t>MORAVIA 500G</t>
  </si>
  <si>
    <t>(MORAVIA) 500G</t>
  </si>
  <si>
    <t>PUF02E</t>
  </si>
  <si>
    <t>PUMPKIN FRENCH EACH</t>
  </si>
  <si>
    <t>lowlow</t>
  </si>
  <si>
    <t>BLL01E</t>
  </si>
  <si>
    <t>LOW LOW MINI 96X10G</t>
  </si>
  <si>
    <t>BEP01B</t>
  </si>
  <si>
    <t>BEANSPROUTS PP 12X227G</t>
  </si>
  <si>
    <t>REC01B</t>
  </si>
  <si>
    <t>RED CHARD 1KG</t>
  </si>
  <si>
    <t>VCABBAGE020</t>
  </si>
  <si>
    <t>CAY01B</t>
  </si>
  <si>
    <t>CABBAGE YORK 10s</t>
  </si>
  <si>
    <t>CHM04E</t>
  </si>
  <si>
    <t>CHEESE MASCARPONE 1KG</t>
  </si>
  <si>
    <t>sgrs21</t>
  </si>
  <si>
    <t>SBS03B</t>
  </si>
  <si>
    <t>SUGAR BROWN SACHETS 1000X2.5G</t>
  </si>
  <si>
    <t>TOMATO CHERRY RED DUTCH 9X250G</t>
  </si>
  <si>
    <t>COURGETTE DUTCH 5KG</t>
  </si>
  <si>
    <t>VPARSNIP080</t>
  </si>
  <si>
    <t>PAR01B</t>
  </si>
  <si>
    <t>PARSNIP 5KG</t>
  </si>
  <si>
    <t>Scr</t>
  </si>
  <si>
    <t>CSS01B</t>
  </si>
  <si>
    <t>CREAM SET SOURED 2KG</t>
  </si>
  <si>
    <t>PPOSWD02060EP-218</t>
  </si>
  <si>
    <t>SPC02B</t>
  </si>
  <si>
    <t>SWEET POTATO CHUNKY 2KG</t>
  </si>
  <si>
    <t>slcredch1</t>
  </si>
  <si>
    <t>CRS06E</t>
  </si>
  <si>
    <t>CHEDDAR RED SLICED 1KG</t>
  </si>
  <si>
    <t>PBE02B</t>
  </si>
  <si>
    <t>POTATO BABY EASY COOK 10X400G</t>
  </si>
  <si>
    <t>SPD01B</t>
  </si>
  <si>
    <t>SWEET POTATO DICED 2KG</t>
  </si>
  <si>
    <t>SCP01E</t>
  </si>
  <si>
    <t>SAUCE CHIPOLTE PASTE 750G (SM)</t>
  </si>
  <si>
    <t>GAS04B</t>
  </si>
  <si>
    <t>GAS05E</t>
  </si>
  <si>
    <t>GARLIC SMOKED 1KG</t>
  </si>
  <si>
    <t>SHB01B</t>
  </si>
  <si>
    <t>SBP01B</t>
  </si>
  <si>
    <t>SHALLOT BANANA PEELED 1KG</t>
  </si>
  <si>
    <t>SHALLOT BANANA 4KG</t>
  </si>
  <si>
    <t>emmeemme1</t>
  </si>
  <si>
    <t>EMS01E</t>
  </si>
  <si>
    <t>EMMENTAL SLICED 1KG</t>
  </si>
  <si>
    <t>L170016</t>
  </si>
  <si>
    <t>PAP07E</t>
  </si>
  <si>
    <t>BAKING PARCHMENT PAPER 45CM X 75M</t>
  </si>
  <si>
    <t>CAB06B</t>
  </si>
  <si>
    <t>CARROT BOG 5KG</t>
  </si>
  <si>
    <t>POTATO BAKER NEW SEASON 10KG</t>
  </si>
  <si>
    <t>lsoy1</t>
  </si>
  <si>
    <t>SSL02E</t>
  </si>
  <si>
    <t>SAUCE SOYA LIGHT 1.9LTR</t>
  </si>
  <si>
    <t>TCT02B</t>
  </si>
  <si>
    <t>TOMATOES CHOPPED TIN 12X400GM</t>
  </si>
  <si>
    <t>FDATEMED010</t>
  </si>
  <si>
    <t>DMO01E</t>
  </si>
  <si>
    <t>DATES MEDJOOL ORGANIC 1KG</t>
  </si>
  <si>
    <t>Pump01</t>
  </si>
  <si>
    <t>PUS02E</t>
  </si>
  <si>
    <t>PUMPKIN SEEDS 1KG</t>
  </si>
  <si>
    <t>1019462DEP107</t>
  </si>
  <si>
    <t>CRF02E</t>
  </si>
  <si>
    <t>CREME FRAICHE 2KG.</t>
  </si>
  <si>
    <t>1019462DEP110</t>
  </si>
  <si>
    <t>PPOTAS05040</t>
  </si>
  <si>
    <t>POS01B</t>
  </si>
  <si>
    <t>POTATO SLICED 5KG</t>
  </si>
  <si>
    <t>PPOTAS11050</t>
  </si>
  <si>
    <t>PRW02B</t>
  </si>
  <si>
    <t>POTATO WAFER SLICED 5KG</t>
  </si>
  <si>
    <t>CUCUMBER DUTCH 14</t>
  </si>
  <si>
    <t>LBG02B</t>
  </si>
  <si>
    <t>LETTUCE BABY GEM 10x2</t>
  </si>
  <si>
    <t>BSP05B</t>
  </si>
  <si>
    <t>BRUSSEL SPROUT PREPACK 10X500G</t>
  </si>
  <si>
    <t>PES02B</t>
  </si>
  <si>
    <t>PEPPER SACHETS 2000X.12G</t>
  </si>
  <si>
    <t>TOMATO ROUND DUTCH 6KG</t>
  </si>
  <si>
    <t>CELERIAC 10KG</t>
  </si>
  <si>
    <t>PCHIPN19050EP-191</t>
  </si>
  <si>
    <t>CFS01B</t>
  </si>
  <si>
    <t>CHIPS FRESH SK/ON 15MM 5KG</t>
  </si>
  <si>
    <t>CS003B</t>
  </si>
  <si>
    <t>CHIPS SKIN ON 10MM 5KG</t>
  </si>
  <si>
    <t>PCHIPN19050</t>
  </si>
  <si>
    <t>CHIPS FRESH CHUNKY 5KG</t>
  </si>
  <si>
    <t>MJLIMEFR310</t>
  </si>
  <si>
    <t>LIJ01E</t>
  </si>
  <si>
    <t>LIME JUICE 1LTR EACH</t>
  </si>
  <si>
    <t>VBEATOPT080</t>
  </si>
  <si>
    <t>BET02B</t>
  </si>
  <si>
    <t>BEANS T/T 1.5KG</t>
  </si>
  <si>
    <t>VBEAXFIN010</t>
  </si>
  <si>
    <t>VWD02B</t>
  </si>
  <si>
    <t>VINEGAR WHITE DISTILLED 2X5LTR</t>
  </si>
  <si>
    <t>LETTUCE COS 10</t>
  </si>
  <si>
    <t>GBD01B</t>
  </si>
  <si>
    <t>GOJI BERRIES DRIED FRUIT 500G</t>
  </si>
  <si>
    <t>SCRSAKUR010</t>
  </si>
  <si>
    <t>LSM01B</t>
  </si>
  <si>
    <t>LETTUCE SAKURA MIX 16</t>
  </si>
  <si>
    <t>LER01B</t>
  </si>
  <si>
    <t>LETTUCE RADDICHIO 9</t>
  </si>
  <si>
    <t>KAB01B</t>
  </si>
  <si>
    <t>KALE BABY 1KG</t>
  </si>
  <si>
    <t>PGT01E</t>
  </si>
  <si>
    <t>PEPPERS GRILLED TIN 800G</t>
  </si>
  <si>
    <t>SWP02B</t>
  </si>
  <si>
    <t>SWEET POTATO 6KG</t>
  </si>
  <si>
    <t>COR02B</t>
  </si>
  <si>
    <t>CORIANDER 1KG</t>
  </si>
  <si>
    <t>AppJ1</t>
  </si>
  <si>
    <t>JKA01B</t>
  </si>
  <si>
    <t>L</t>
  </si>
  <si>
    <t>JUICE APPLE CARTON 12x1LT</t>
  </si>
  <si>
    <t>beetsl</t>
  </si>
  <si>
    <t>BSP08B</t>
  </si>
  <si>
    <t>BEETROOT SLICED PICKLED 2X2.3KG</t>
  </si>
  <si>
    <t>MAN01B</t>
  </si>
  <si>
    <t>MANGO 9</t>
  </si>
  <si>
    <t>FRHUBARB260</t>
  </si>
  <si>
    <t>RHU01B</t>
  </si>
  <si>
    <t>RHUBARB 12</t>
  </si>
  <si>
    <t>PBEANC00070</t>
  </si>
  <si>
    <t>BEI01B</t>
  </si>
  <si>
    <t>BEANS IRISH NEW SEASON 1.5KG</t>
  </si>
  <si>
    <t>BEF03B</t>
  </si>
  <si>
    <t>BEETROOT FRESH 5KG</t>
  </si>
  <si>
    <t>VMANGETO010</t>
  </si>
  <si>
    <t>MAT01B</t>
  </si>
  <si>
    <t>MANGE TOUT 1.5KG</t>
  </si>
  <si>
    <t>AFC01B</t>
  </si>
  <si>
    <t>AFFILIA CUT CRESS 500G</t>
  </si>
  <si>
    <t>CUK02B</t>
  </si>
  <si>
    <t>CURLY KALE 10X250G</t>
  </si>
  <si>
    <t>BUT05B</t>
  </si>
  <si>
    <t>BUTTERMILK 12LTR</t>
  </si>
  <si>
    <t>STOMVINE010</t>
  </si>
  <si>
    <t>TOV01B</t>
  </si>
  <si>
    <t>TOMATO VINE DUTCH 5KG</t>
  </si>
  <si>
    <t>VSUGARSN010</t>
  </si>
  <si>
    <t>SUS01B</t>
  </si>
  <si>
    <t>SUGAR SNAP 1.5KG</t>
  </si>
  <si>
    <t>LIM01B</t>
  </si>
  <si>
    <t>LIME 54</t>
  </si>
  <si>
    <t>grtdchr1</t>
  </si>
  <si>
    <t>CRG02E</t>
  </si>
  <si>
    <t>CHEDDAR RED GRATED 2KG</t>
  </si>
  <si>
    <t>RCS1</t>
  </si>
  <si>
    <t>CWG02E</t>
  </si>
  <si>
    <t>CHEDDAR WHITE GRATED 2KG</t>
  </si>
  <si>
    <t>fetach1</t>
  </si>
  <si>
    <t>CFC02E</t>
  </si>
  <si>
    <t>CHEESE FETA CUBED 800G</t>
  </si>
  <si>
    <t>sweetp2</t>
  </si>
  <si>
    <t>SPF03E</t>
  </si>
  <si>
    <t>SWEET POTATO FRIES FROZEN 2.5KG</t>
  </si>
  <si>
    <t>PAF02B</t>
  </si>
  <si>
    <t>PARSLEY FLAT 1KG</t>
  </si>
  <si>
    <t>PBROCE00060</t>
  </si>
  <si>
    <t>BRF02B</t>
  </si>
  <si>
    <t>BROCCOLI FLORETTE 2KG</t>
  </si>
  <si>
    <t>AUB01B</t>
  </si>
  <si>
    <t>AUBERGINE DUTCH 5KG</t>
  </si>
  <si>
    <t>TUR01B</t>
  </si>
  <si>
    <t>TURNIP IRISH NEW SEASON 10KG</t>
  </si>
  <si>
    <t>peaus</t>
  </si>
  <si>
    <t>PRS06B</t>
  </si>
  <si>
    <t>PEANUT RED SKIN 2KG</t>
  </si>
  <si>
    <t>GHL01E</t>
  </si>
  <si>
    <t>GHERKINS LARGE 2.3KG</t>
  </si>
  <si>
    <t>CHILIND</t>
  </si>
  <si>
    <t>CHI05E</t>
  </si>
  <si>
    <t>CHILLI INDIAN 1KG</t>
  </si>
  <si>
    <t>PXVEGR00060</t>
  </si>
  <si>
    <t>VRR01B</t>
  </si>
  <si>
    <t>VEG ROAST - RED ONION SPEC 5KG</t>
  </si>
  <si>
    <t>LEEK WHOLE 5KG</t>
  </si>
  <si>
    <t>RTZ006V02</t>
  </si>
  <si>
    <t>RAC01B</t>
  </si>
  <si>
    <t>RATATOUILLE CHUNKY 2KG</t>
  </si>
  <si>
    <t>SHR02B</t>
  </si>
  <si>
    <t>SHALLOT ROUND 4KG</t>
  </si>
  <si>
    <t>VMUSXWIL010</t>
  </si>
  <si>
    <t>MWM01B</t>
  </si>
  <si>
    <t>MUSHROOM WILD MIX 1KG</t>
  </si>
  <si>
    <t>STIRFRY 2KG</t>
  </si>
  <si>
    <t>PCM03B</t>
  </si>
  <si>
    <t>PAK CHOI MINI 8X2PC</t>
  </si>
  <si>
    <t>MIW06B</t>
  </si>
  <si>
    <t>MILK WHOLE 12LTR POLY</t>
  </si>
  <si>
    <t>MLF08B</t>
  </si>
  <si>
    <t>MILK LOW FAT 12L POLY</t>
  </si>
  <si>
    <t>OJuice1</t>
  </si>
  <si>
    <t>JKO01B</t>
  </si>
  <si>
    <t>JUICE ORANGE CARTON 12X1LTR</t>
  </si>
  <si>
    <t>dublche1</t>
  </si>
  <si>
    <t>CDS01E</t>
  </si>
  <si>
    <t>CHEDDAR DUBLINER SLICED 1KG</t>
  </si>
  <si>
    <t>Syrup5</t>
  </si>
  <si>
    <t>MBP01E</t>
  </si>
  <si>
    <t>MAPLE BUCKWOOD PURE SYRUP 620GM</t>
  </si>
  <si>
    <t>DIL02B</t>
  </si>
  <si>
    <t>DILL 1KG</t>
  </si>
  <si>
    <t>MIN02B</t>
  </si>
  <si>
    <t>MINT 1KG</t>
  </si>
  <si>
    <t>PCAULE00050</t>
  </si>
  <si>
    <t>CAF02B</t>
  </si>
  <si>
    <t>CAULIFLOWER FLORETTES 2KG</t>
  </si>
  <si>
    <t>STOVCHER010</t>
  </si>
  <si>
    <t>TCV01B</t>
  </si>
  <si>
    <t>TOMATO CHERRY VINE DUTCH 3KG</t>
  </si>
  <si>
    <t>goats2</t>
  </si>
  <si>
    <t>CGL01E</t>
  </si>
  <si>
    <t>GOATS LOG 1KG.</t>
  </si>
  <si>
    <t>VMG02B</t>
  </si>
  <si>
    <t>VEGAN MOZZARELLA GRATED 4X200G</t>
  </si>
  <si>
    <t>CARROT BATON 5KG</t>
  </si>
  <si>
    <t>CAS01B</t>
  </si>
  <si>
    <t>CABBAGE SAVOY 8</t>
  </si>
  <si>
    <t>VCARLUMP020</t>
  </si>
  <si>
    <t>CAL01B</t>
  </si>
  <si>
    <t>CARROT LUMPER 10KG</t>
  </si>
  <si>
    <t>CMS02B</t>
  </si>
  <si>
    <t>CARROT MEDIUM NEW SEASON 10KG</t>
  </si>
  <si>
    <t>almfl</t>
  </si>
  <si>
    <t>ALF01E</t>
  </si>
  <si>
    <t>ALMOND FLAKES 1KG</t>
  </si>
  <si>
    <t>GAW01B</t>
  </si>
  <si>
    <t>GARLIC WILD 1KG</t>
  </si>
  <si>
    <t>VBEECAND080</t>
  </si>
  <si>
    <t>BCI02B</t>
  </si>
  <si>
    <t>BEETROOT CANDY IRISH 5KG</t>
  </si>
  <si>
    <t>sgrs13</t>
  </si>
  <si>
    <t>SBS01E</t>
  </si>
  <si>
    <t>SUGAR BROWN SOFT 3KG</t>
  </si>
  <si>
    <t>CHP01B</t>
  </si>
  <si>
    <t>CHICK PEAS 5KG</t>
  </si>
  <si>
    <t>ROS02B</t>
  </si>
  <si>
    <t>ROSEMARY 1KG</t>
  </si>
  <si>
    <t>LEI02B</t>
  </si>
  <si>
    <t>LETTUCE ICEBERG 12'S</t>
  </si>
  <si>
    <t>CHBLB01</t>
  </si>
  <si>
    <t>BRB01E</t>
  </si>
  <si>
    <t>BRIQUE BRIE 900G</t>
  </si>
  <si>
    <t>Ice10</t>
  </si>
  <si>
    <t>ICM01B</t>
  </si>
  <si>
    <t>ICE CREAM MIX ANGELITO 5L.</t>
  </si>
  <si>
    <t>LETTUCE WASHED ICEBERG SHREDDED 6X500G</t>
  </si>
  <si>
    <t>MOZ100</t>
  </si>
  <si>
    <t>CMB01B</t>
  </si>
  <si>
    <t>MOZZARELLA BALLS 12X125G</t>
  </si>
  <si>
    <t>VARTJERU010</t>
  </si>
  <si>
    <t>ARJ01B</t>
  </si>
  <si>
    <t>ARTICHOKE JERUSALEM 5KG</t>
  </si>
  <si>
    <t>RIC01B</t>
  </si>
  <si>
    <t>RICOTTA CHEESE 6X250G</t>
  </si>
  <si>
    <t>1051336DEP92</t>
  </si>
  <si>
    <t>IYM05B</t>
  </si>
  <si>
    <t>IRISH YOGURT DIET MIX 24'S</t>
  </si>
  <si>
    <t>MMB03E</t>
  </si>
  <si>
    <t>MOZZARELLA MINI BALLS 1KG</t>
  </si>
  <si>
    <t>gran1</t>
  </si>
  <si>
    <t>PAW02E</t>
  </si>
  <si>
    <t>GRANA PADANA 8X1KG</t>
  </si>
  <si>
    <t>MEC03B</t>
  </si>
  <si>
    <t>MELON CANTELOUPE 6</t>
  </si>
  <si>
    <t>THY02B</t>
  </si>
  <si>
    <t>THYME 1KG</t>
  </si>
  <si>
    <t>BAC01B</t>
  </si>
  <si>
    <t>BABY CORN 12X80G</t>
  </si>
  <si>
    <t>BMT02E</t>
  </si>
  <si>
    <t>BLENDERS MAYONNAISE TIKKA 2.2L</t>
  </si>
  <si>
    <t>BMA01E</t>
  </si>
  <si>
    <t>BLENDERS MUSTARD AMERICAN 2.52KG</t>
  </si>
  <si>
    <t>myog1</t>
  </si>
  <si>
    <t>IYM04B</t>
  </si>
  <si>
    <t>IRISH YOGURT MIX 24'S</t>
  </si>
  <si>
    <t>KYM01B</t>
  </si>
  <si>
    <t>KILLOWEN YOGURT MIXED 12X140G</t>
  </si>
  <si>
    <t>SWE01B</t>
  </si>
  <si>
    <t>SWEETCORN 12X326G</t>
  </si>
  <si>
    <t>BSP03E</t>
  </si>
  <si>
    <t>BLENDERS SAUCE PASTA 2.33KG</t>
  </si>
  <si>
    <t>Nyog1</t>
  </si>
  <si>
    <t>Iyn01b</t>
  </si>
  <si>
    <t>NATURAL YOGHURTS 24's</t>
  </si>
  <si>
    <t>BMV01B</t>
  </si>
  <si>
    <t>BMV01E</t>
  </si>
  <si>
    <t>BLENDERS MAYONNAISE VEGAN 2.2L</t>
  </si>
  <si>
    <t>TCY01B</t>
  </si>
  <si>
    <t>TOMATO CHERRY YELLOW 9X250G</t>
  </si>
  <si>
    <t>PAF03B</t>
  </si>
  <si>
    <t>PASSION FRUIT 44</t>
  </si>
  <si>
    <t>STOMPLUM010</t>
  </si>
  <si>
    <t>TOMATO PLUM VINE DUTCH 5KG</t>
  </si>
  <si>
    <t>TOB01B</t>
  </si>
  <si>
    <t>TOMATO BEEF DUTCH 7KG</t>
  </si>
  <si>
    <t>LCL02B</t>
  </si>
  <si>
    <t>LETTUCE CHINESE LEAVES 8</t>
  </si>
  <si>
    <t>SFS03E</t>
  </si>
  <si>
    <t>SPICE FAJITA SEASONING 520G</t>
  </si>
  <si>
    <t>GPOLIVE</t>
  </si>
  <si>
    <t>OGP01E</t>
  </si>
  <si>
    <t>OLIVES GREEN PITTED IN BRINE -TIN 4.1KG</t>
  </si>
  <si>
    <t>CEL03B</t>
  </si>
  <si>
    <t>CELERY 14</t>
  </si>
  <si>
    <t>VBEEGOLD010EP-346</t>
  </si>
  <si>
    <t>BEG01B</t>
  </si>
  <si>
    <t>BEETROOT GOLDEN 5KG</t>
  </si>
  <si>
    <t>Basm1</t>
  </si>
  <si>
    <t>RBE01B</t>
  </si>
  <si>
    <t>RICE BASMATI EASY COOK 5KG</t>
  </si>
  <si>
    <t>MOG01E</t>
  </si>
  <si>
    <t>MOZZARELLA GRATED 2KG</t>
  </si>
  <si>
    <t>TOF02B</t>
  </si>
  <si>
    <t>TOFU 10X450G</t>
  </si>
  <si>
    <t>sgrs19</t>
  </si>
  <si>
    <t>SUS05B</t>
  </si>
  <si>
    <t>SUGAR SACHETS 1000X2.5G</t>
  </si>
  <si>
    <t>MEG02B</t>
  </si>
  <si>
    <t>MELON GALIA 6</t>
  </si>
  <si>
    <t>PEG07B</t>
  </si>
  <si>
    <t>PEPPER GREEN 5KG</t>
  </si>
  <si>
    <t>CFI01B</t>
  </si>
  <si>
    <t>COURGETTE FLOWER IRISH 10'S</t>
  </si>
  <si>
    <t>10 Irishrflow</t>
  </si>
  <si>
    <t>VBEEGOLD080</t>
  </si>
  <si>
    <t>CAULIFLOWER 8</t>
  </si>
  <si>
    <t>almson</t>
  </si>
  <si>
    <t>ALW01B</t>
  </si>
  <si>
    <t>ALMOND WHOLE 1X1KG</t>
  </si>
  <si>
    <t>CAR02B</t>
  </si>
  <si>
    <t>CARROT RAINBOW LARGE 5KG</t>
  </si>
  <si>
    <t>BAS01B</t>
  </si>
  <si>
    <t>BASIL 1KG</t>
  </si>
  <si>
    <t>VCARCHAN010</t>
  </si>
  <si>
    <t>CAC01B</t>
  </si>
  <si>
    <t>CARROT CHANTENAY 5KG</t>
  </si>
  <si>
    <t>tin1</t>
  </si>
  <si>
    <t>TFC01E</t>
  </si>
  <si>
    <t>TIN FOIL CATERING 45CM X 90M</t>
  </si>
  <si>
    <t>TTSC</t>
  </si>
  <si>
    <t>BST06E</t>
  </si>
  <si>
    <t>BLENDERS SAUCE TARTARE 2.2L</t>
  </si>
  <si>
    <t>gravy2</t>
  </si>
  <si>
    <t>BGR01E</t>
  </si>
  <si>
    <t>BLENDERS GRAVY ROAST 1.14KG</t>
  </si>
  <si>
    <t>BPOLIVE</t>
  </si>
  <si>
    <t>OBP01E</t>
  </si>
  <si>
    <t>OLIVES BLACK PITTED IN BRINE -TIN 4.1KG</t>
  </si>
  <si>
    <t>SAT02B</t>
  </si>
  <si>
    <t>SALT TABLE 2X6KG</t>
  </si>
  <si>
    <t>ORE02B</t>
  </si>
  <si>
    <t>OREGANO 1KG</t>
  </si>
  <si>
    <t>SAG02B</t>
  </si>
  <si>
    <t>SAGE 1KG</t>
  </si>
  <si>
    <t>VMUOYSTE010</t>
  </si>
  <si>
    <t>MUO01B</t>
  </si>
  <si>
    <t>MUSHROOM OYSTER 1KG</t>
  </si>
  <si>
    <t>POTATO MINI 10KG</t>
  </si>
  <si>
    <t>PPOTRP00040</t>
  </si>
  <si>
    <t>POTATO WASH/PEEL ROOSTERS 9KG</t>
  </si>
  <si>
    <t>MOJ01E</t>
  </si>
  <si>
    <t>MONTERAY JACK GRATED 2KG</t>
  </si>
  <si>
    <t>mvinesach</t>
  </si>
  <si>
    <t>BSM02B</t>
  </si>
  <si>
    <t>BLENDERS SACHETS MALT VINEGAR 10.5G X240</t>
  </si>
  <si>
    <t>FMG01E</t>
  </si>
  <si>
    <t>FYH MOZZARELLA GRATED (DAIRY-FREE) 1KG</t>
  </si>
  <si>
    <t>VGINGALA080</t>
  </si>
  <si>
    <t>GAG01K</t>
  </si>
  <si>
    <t>GALANGAL GINGER 1KG</t>
  </si>
  <si>
    <t>PIN02B</t>
  </si>
  <si>
    <t>PINEAPPLE CHIQUITA 9</t>
  </si>
  <si>
    <t>pinej3</t>
  </si>
  <si>
    <t>JUP01B</t>
  </si>
  <si>
    <t>JUICE PINEAPPLE CARTON 12X1LTR</t>
  </si>
  <si>
    <t>LEM04B</t>
  </si>
  <si>
    <t>LETTUCE MIXED 12</t>
  </si>
  <si>
    <t>VCOURYEL080EP-396</t>
  </si>
  <si>
    <t>COY01B</t>
  </si>
  <si>
    <t>COURGETTE YELLOW 5KG</t>
  </si>
  <si>
    <t>LLR01B</t>
  </si>
  <si>
    <t>LETTUCE LOLLO ROSSA 12</t>
  </si>
  <si>
    <t>LEO02B</t>
  </si>
  <si>
    <t>LETTUCE OAKLEAF 12'S</t>
  </si>
  <si>
    <t>PER05B</t>
  </si>
  <si>
    <t>PEPPER RED 5KG</t>
  </si>
  <si>
    <t>VSAMPHIR010</t>
  </si>
  <si>
    <t>SAM01B</t>
  </si>
  <si>
    <t>SAMPHIRE 1KG</t>
  </si>
  <si>
    <t>LEL01B</t>
  </si>
  <si>
    <t>LETTUCE LAMBS 10</t>
  </si>
  <si>
    <t>Bunburg7</t>
  </si>
  <si>
    <t>BBC02B</t>
  </si>
  <si>
    <t>BURGER BUNS COGHLANS 48'S</t>
  </si>
  <si>
    <t>GFJuice1</t>
  </si>
  <si>
    <t>JKG01B</t>
  </si>
  <si>
    <t>JUICE GRAPEFRUIT CARTON 12X1LTR</t>
  </si>
  <si>
    <t>Cranbj1</t>
  </si>
  <si>
    <t>JUC01B</t>
  </si>
  <si>
    <t>JUICE CRANBERRY CARTON 12X1LTR</t>
  </si>
  <si>
    <t>CAR03B</t>
  </si>
  <si>
    <t>CABBAGE RED 6</t>
  </si>
  <si>
    <t>OAT01B</t>
  </si>
  <si>
    <t>OATS 4X2KG</t>
  </si>
  <si>
    <t>RAM02B</t>
  </si>
  <si>
    <t>RADISH MIX 50PCS</t>
  </si>
  <si>
    <t>KDNY1</t>
  </si>
  <si>
    <t>BKR01B</t>
  </si>
  <si>
    <t>BEANS KIDNEY RED 6X800G</t>
  </si>
  <si>
    <t>PSPROP00060</t>
  </si>
  <si>
    <t>BSP01B</t>
  </si>
  <si>
    <t>BRUSSEL SPROUT PREP 5KG</t>
  </si>
  <si>
    <t>VCARMINI010</t>
  </si>
  <si>
    <t>CAB01B</t>
  </si>
  <si>
    <t>CARROT BABY 40PCS</t>
  </si>
  <si>
    <t>OIS02E</t>
  </si>
  <si>
    <t>OIL SUNFLOWER 1X5L</t>
  </si>
  <si>
    <t>brzskoff</t>
  </si>
  <si>
    <t>HAZ01E</t>
  </si>
  <si>
    <t>HAZELNUTS 1KG</t>
  </si>
  <si>
    <t>KALE BLACK 10X250G</t>
  </si>
  <si>
    <t>CCH5</t>
  </si>
  <si>
    <t>CHC08B</t>
  </si>
  <si>
    <t>CREAM CHEESE FULL FAT (30%) 2KG</t>
  </si>
  <si>
    <t>PSPROP00050</t>
  </si>
  <si>
    <t>TIM02B</t>
  </si>
  <si>
    <t>TOMATO MIX 3KG</t>
  </si>
  <si>
    <t>VGARLICB010</t>
  </si>
  <si>
    <t>GAB01B</t>
  </si>
  <si>
    <t>GARLIC BAG 5KG</t>
  </si>
  <si>
    <t>LEM06B</t>
  </si>
  <si>
    <t>LEMONGRASS 10X50G</t>
  </si>
  <si>
    <t>CHC02B</t>
  </si>
  <si>
    <t>CHIPS CHILLED 10KG</t>
  </si>
  <si>
    <t>ssalt2</t>
  </si>
  <si>
    <t>SMS01B</t>
  </si>
  <si>
    <t>SALT MALDON SEA 1.5KG</t>
  </si>
  <si>
    <t>Tomsc3</t>
  </si>
  <si>
    <t>BTK04E</t>
  </si>
  <si>
    <t>BLENDERS TOMATO KETCHUP 5.5KG</t>
  </si>
  <si>
    <t>PLU01B</t>
  </si>
  <si>
    <t>PLUM 5KG</t>
  </si>
  <si>
    <t>CHI01B</t>
  </si>
  <si>
    <t>CHICORY 5KG</t>
  </si>
  <si>
    <t>PEY04B</t>
  </si>
  <si>
    <t>PEPPER YELLOW 5KG</t>
  </si>
  <si>
    <t>PCG06B</t>
  </si>
  <si>
    <t>PEPPER CHILLI GREEN 10X250G</t>
  </si>
  <si>
    <t>SQH01B</t>
  </si>
  <si>
    <t>SQUASH HOKKAIDO 6KG</t>
  </si>
  <si>
    <t>CAW04B</t>
  </si>
  <si>
    <t>CASHEWS WHOLE 1KG</t>
  </si>
  <si>
    <t>CHR03B</t>
  </si>
  <si>
    <t>CHICORY RED 3KG</t>
  </si>
  <si>
    <t>PEPPER MIXED DUTCH (NOT PREPACKS) 5KG</t>
  </si>
  <si>
    <t>MAR01B</t>
  </si>
  <si>
    <t>Mango : Ready to eat 1x9each</t>
  </si>
  <si>
    <t>TAR02B</t>
  </si>
  <si>
    <t>TARRAGON 1KG</t>
  </si>
  <si>
    <t>PPOMIP00050</t>
  </si>
  <si>
    <t>PMW03B</t>
  </si>
  <si>
    <t>POTATO MINI WASH/PEEL 9KG</t>
  </si>
  <si>
    <t>BROCCOLI 6KG</t>
  </si>
  <si>
    <t>BROLLCP</t>
  </si>
  <si>
    <t>KRB02B</t>
  </si>
  <si>
    <t>KITCHEN ROLL BLUE CENTREPULL 6X1PK</t>
  </si>
  <si>
    <t>CHI03B</t>
  </si>
  <si>
    <t>CHIVES 1KG</t>
  </si>
  <si>
    <t>VMUSSHIT010</t>
  </si>
  <si>
    <t>MSO01B</t>
  </si>
  <si>
    <t>MUSHROOM SHIITAKE ORGANIC IRISH 1KG</t>
  </si>
  <si>
    <t>LWB02B</t>
  </si>
  <si>
    <t>LETTUCE WASHED BABYLEAF 6X250G</t>
  </si>
  <si>
    <t>BGB02B</t>
  </si>
  <si>
    <t>BEETROOT GOLDEN BABY IRISH 40PCS</t>
  </si>
  <si>
    <t>VCARRAMI010EP-370</t>
  </si>
  <si>
    <t>CHC01B</t>
  </si>
  <si>
    <t>CARROT HEIRLOOM CHANTENAY 5KG</t>
  </si>
  <si>
    <t>CBI05B</t>
  </si>
  <si>
    <t>CARROT BABY IRISH RAINBOW 40 PCS</t>
  </si>
  <si>
    <t>SUG03B</t>
  </si>
  <si>
    <t>SUGAR GRANULATED 10X1KG</t>
  </si>
  <si>
    <t>LWR02B</t>
  </si>
  <si>
    <t>LETTUCE WASHED ROCKET 6X250G</t>
  </si>
  <si>
    <t>MPAPPLE.010</t>
  </si>
  <si>
    <t>APP01B</t>
  </si>
  <si>
    <t>APPLE PREP 10KG</t>
  </si>
  <si>
    <t>LWC01B</t>
  </si>
  <si>
    <t>LETTUCE WASHED COS 6X500G</t>
  </si>
  <si>
    <t>VBEEMINI010</t>
  </si>
  <si>
    <t>BBI01B</t>
  </si>
  <si>
    <t>BEETROOT BABY IRISH 40PCS</t>
  </si>
  <si>
    <t>BCB02B</t>
  </si>
  <si>
    <t>BEETROOT CANDY BABY IRISH 40PCS</t>
  </si>
  <si>
    <t>VLEEBABY010</t>
  </si>
  <si>
    <t>LBI02B</t>
  </si>
  <si>
    <t>LEEK BABY IRISH 40S</t>
  </si>
  <si>
    <t>MKO03B</t>
  </si>
  <si>
    <t>MUSHROOM KING OYSTER ORGANIC IRISH 1KG</t>
  </si>
  <si>
    <t>VPORATTE010</t>
  </si>
  <si>
    <t>POR01B</t>
  </si>
  <si>
    <t>POTATO RATTE 5KG</t>
  </si>
  <si>
    <t>BUS01B</t>
  </si>
  <si>
    <t>BUTTERNUT SQUASH 10KG</t>
  </si>
  <si>
    <t>VTUBWHIT010</t>
  </si>
  <si>
    <t>TUB03B</t>
  </si>
  <si>
    <t>TURNIP BABY 40PCS</t>
  </si>
  <si>
    <t>ORB01B</t>
  </si>
  <si>
    <t>ORB02B</t>
  </si>
  <si>
    <t>ORANGE BLOOD 54</t>
  </si>
  <si>
    <t>POP01B</t>
  </si>
  <si>
    <t>POV01B</t>
  </si>
  <si>
    <t>POTATO VIOLETTA 5KG</t>
  </si>
  <si>
    <t>BBMIX01</t>
  </si>
  <si>
    <t>BBM01B</t>
  </si>
  <si>
    <t>BEETROOT BABY MIX 40PC</t>
  </si>
  <si>
    <t>STOMHEIR010EP-320</t>
  </si>
  <si>
    <t>TOH02B</t>
  </si>
  <si>
    <t>TOMATO HEIRLOOM 3KG</t>
  </si>
  <si>
    <t>Brwnsc4</t>
  </si>
  <si>
    <t>BSB06B</t>
  </si>
  <si>
    <t>BLENDERS SACHETS BROWN SAUCE 17.7G X200</t>
  </si>
  <si>
    <t>GFtomsc4</t>
  </si>
  <si>
    <t>BST04B</t>
  </si>
  <si>
    <t>BLENDERS SACHETS TOMATO KETCHUP 17.8G X200</t>
  </si>
  <si>
    <t>LCE02E</t>
  </si>
  <si>
    <t>LITTLE CRESS EDIBLE FLOWER WHEEL  125G</t>
  </si>
  <si>
    <t>FAPPBRAM010EP-02</t>
  </si>
  <si>
    <t>APC03B</t>
  </si>
  <si>
    <t>KEELINGS APPLE COOKING 12.5KG</t>
  </si>
  <si>
    <t>POTATO BABY PREMIUM 10KG</t>
  </si>
  <si>
    <t>SPI01B</t>
  </si>
  <si>
    <t>SPINACH BABY 4KG</t>
  </si>
  <si>
    <t>SAL02B</t>
  </si>
  <si>
    <t>SALSIFY 5X1KG</t>
  </si>
  <si>
    <t>OIS01E</t>
  </si>
  <si>
    <t>OIL SUNFLOWER 5LTR</t>
  </si>
  <si>
    <t>PHY02B</t>
  </si>
  <si>
    <t>PHYSALIS 12</t>
  </si>
  <si>
    <t>BEC03B</t>
  </si>
  <si>
    <t>BEETROOT COOKED 12X500G</t>
  </si>
  <si>
    <t>plnfl7</t>
  </si>
  <si>
    <t>FLP01B</t>
  </si>
  <si>
    <t>FLOUR PLAIN 16kg</t>
  </si>
  <si>
    <t>CAB03B</t>
  </si>
  <si>
    <t>CARROT BUNCH 5KG</t>
  </si>
  <si>
    <t>walnhalf</t>
  </si>
  <si>
    <t>WAH01E</t>
  </si>
  <si>
    <t>WALNUT HALVES 1KG</t>
  </si>
  <si>
    <t>CGM01B</t>
  </si>
  <si>
    <t>CRESS GOURMET MIX 2KG</t>
  </si>
  <si>
    <t>egghb</t>
  </si>
  <si>
    <t>EGB02B</t>
  </si>
  <si>
    <t>EGGS BOILED 3KG</t>
  </si>
  <si>
    <t>BROCCOLI TENDER STEM 4X500G</t>
  </si>
  <si>
    <t>MBB02B</t>
  </si>
  <si>
    <t>MOZZARELLA BUFFALO BALLS 8X125G</t>
  </si>
  <si>
    <t>FEB01B</t>
  </si>
  <si>
    <t>FENNEL BULB 5KG</t>
  </si>
  <si>
    <t>CASH1</t>
  </si>
  <si>
    <t>CBW02E</t>
  </si>
  <si>
    <t>CASHEL BLUE WHOLE CHEESE 1.5KG</t>
  </si>
  <si>
    <t>LWC04B</t>
  </si>
  <si>
    <t>LETTUCE WASHED CATERING MIX 6X500G</t>
  </si>
  <si>
    <t>CDG01E</t>
  </si>
  <si>
    <t>CHEDDAR DUBLINER GRATED 2KG</t>
  </si>
  <si>
    <t>COB01B</t>
  </si>
  <si>
    <t>COURGETTE BABY 6X180G</t>
  </si>
  <si>
    <t>BPS02B</t>
  </si>
  <si>
    <t>BROCCOLI PURPLE SPROUTING IRISH 4X500G</t>
  </si>
  <si>
    <t>BLENDEM</t>
  </si>
  <si>
    <t>BSE01B</t>
  </si>
  <si>
    <t>BLENDERS SACHETS ENGLISH MUST SACHETS 10G X240</t>
  </si>
  <si>
    <t>VMENOKI.010</t>
  </si>
  <si>
    <t>MUE01B</t>
  </si>
  <si>
    <t>MUSHROOM ENOCHI 1KG</t>
  </si>
  <si>
    <t>VSPNLEAF020</t>
  </si>
  <si>
    <t>SPF01B</t>
  </si>
  <si>
    <t>SPINACH FRENCH 5KG</t>
  </si>
  <si>
    <t>AVO01B</t>
  </si>
  <si>
    <t>AVOCADOS 20'S</t>
  </si>
  <si>
    <t>AVOCADO HAAS 8X2</t>
  </si>
  <si>
    <t>SFH01E</t>
  </si>
  <si>
    <t>SAUCE FRANKS HOT PEPPER 3.7LTR</t>
  </si>
  <si>
    <t>srflour2</t>
  </si>
  <si>
    <t>FSR01B</t>
  </si>
  <si>
    <t>FLOUR SELF RAISING 16kg</t>
  </si>
  <si>
    <t>PCR05B</t>
  </si>
  <si>
    <t>PEPPER CHILLI RED 10X250G</t>
  </si>
  <si>
    <t>WIJUNNV01</t>
  </si>
  <si>
    <t>BEJ02B</t>
  </si>
  <si>
    <t>BERRY JUNIPER 500G</t>
  </si>
  <si>
    <t>PEPPER SWEET 10X2</t>
  </si>
  <si>
    <t>BSB05B</t>
  </si>
  <si>
    <t>BLENDERS SAUCE BROWN 2X2.5KG</t>
  </si>
  <si>
    <t>1995391DEP10</t>
  </si>
  <si>
    <t>MIJ01B</t>
  </si>
  <si>
    <t>MILK JIGGERS 4X120S</t>
  </si>
  <si>
    <t>FORANSMJ010</t>
  </si>
  <si>
    <t>ORJ01B</t>
  </si>
  <si>
    <t>ORANGE JUICING 100</t>
  </si>
  <si>
    <t>VONIONPE080</t>
  </si>
  <si>
    <t>ONP01B</t>
  </si>
  <si>
    <t>ONION PEARL WHITE 5KG</t>
  </si>
  <si>
    <t>BSR01B</t>
  </si>
  <si>
    <t>BLENDERS SACHETS REAL MAYONNAISE 14.2G X200</t>
  </si>
  <si>
    <t>PJL01B</t>
  </si>
  <si>
    <t>PUMPKIN JACK LANTERN 15</t>
  </si>
  <si>
    <t>FKUMQUAT090</t>
  </si>
  <si>
    <t>KUM01B</t>
  </si>
  <si>
    <t>KUMQUAT 2KG</t>
  </si>
  <si>
    <t>BTK03B</t>
  </si>
  <si>
    <t>BLENDERS TOMATO KETCHUP 2X2.55KG</t>
  </si>
  <si>
    <t>MSP02B</t>
  </si>
  <si>
    <t>MILK SOYA PRO 12X1LTR</t>
  </si>
  <si>
    <t>COT03B</t>
  </si>
  <si>
    <t>CORN ON THE COB VAC PAC 12X2</t>
  </si>
  <si>
    <t>ALC01B</t>
  </si>
  <si>
    <t>MILK COCONUT ALPRO PRO 12X1LTR</t>
  </si>
  <si>
    <t>MS526</t>
  </si>
  <si>
    <t>SSC01E</t>
  </si>
  <si>
    <t>SAUCE CHEDDAR CHEESE 3KG</t>
  </si>
  <si>
    <t>MSC01B</t>
  </si>
  <si>
    <t>MANCHEGO SHEEP CHEESE 6X125G</t>
  </si>
  <si>
    <t>PGW03B</t>
  </si>
  <si>
    <t>POTATO GOLDEN WONDER 10X2KG</t>
  </si>
  <si>
    <t>LEF02B</t>
  </si>
  <si>
    <t>LETTUCE FRISSE 10'S</t>
  </si>
  <si>
    <t>liqegg1</t>
  </si>
  <si>
    <t>EGL02B</t>
  </si>
  <si>
    <t>EGGS LIQUID 5KG</t>
  </si>
  <si>
    <t>SSL02B</t>
  </si>
  <si>
    <t>SAUCE SOYA LIGHT 2X1.9LTR</t>
  </si>
  <si>
    <t>KOR01B</t>
  </si>
  <si>
    <t>KOHL RABBI 20PCS</t>
  </si>
  <si>
    <t>SUC03B</t>
  </si>
  <si>
    <t>SUGAR CASTER 10X1KG</t>
  </si>
  <si>
    <t>VRW03B</t>
  </si>
  <si>
    <t>VINEGAR RED WINE 6X2LTR</t>
  </si>
  <si>
    <t>VWW03B</t>
  </si>
  <si>
    <t>VINEGAR WHITE WINE 6X2LTR</t>
  </si>
  <si>
    <t>FLM02B</t>
  </si>
  <si>
    <t>FLORA MINI 200X10G</t>
  </si>
  <si>
    <t>VFENMINI010</t>
  </si>
  <si>
    <t>FEB02B</t>
  </si>
  <si>
    <t>FENNEL BABY 6X200G</t>
  </si>
  <si>
    <t>MOO01B</t>
  </si>
  <si>
    <t>MOOLI 12S</t>
  </si>
  <si>
    <t>TSP01B</t>
  </si>
  <si>
    <t>TOMATO SANTOS PREPACK 12X250G</t>
  </si>
  <si>
    <t>CBR01B</t>
  </si>
  <si>
    <t>CARROT BABY RAINBOW 6X200G</t>
  </si>
  <si>
    <t>CARROT BABY 6X200G</t>
  </si>
  <si>
    <t>CAS05E</t>
  </si>
  <si>
    <t>CHEDDAR APPLEWOOD SMOKED 1.5KG.</t>
  </si>
  <si>
    <t>FIG01B</t>
  </si>
  <si>
    <t>FIGS 24</t>
  </si>
  <si>
    <t>BLENDERS MAYONNAISE VEGAN 2X2.2L</t>
  </si>
  <si>
    <t>SUG04B</t>
  </si>
  <si>
    <t>SUGAR GRANULATED 15X1KG</t>
  </si>
  <si>
    <t>FAPRICOT080</t>
  </si>
  <si>
    <t>APR02B</t>
  </si>
  <si>
    <t>APRICOT 20</t>
  </si>
  <si>
    <t>MEH01B</t>
  </si>
  <si>
    <t>MELON HONEYDEW 8</t>
  </si>
  <si>
    <t>PIN03B</t>
  </si>
  <si>
    <t>POTATO ITALIAN NEW SEASON 12.5KG</t>
  </si>
  <si>
    <t>LWS01B</t>
  </si>
  <si>
    <t>LETTUCE WASHED BABY SPINACH 6X450G</t>
  </si>
  <si>
    <t>PUMPKIN DECORATIVE 18'S</t>
  </si>
  <si>
    <t>RAINBCH</t>
  </si>
  <si>
    <t>RAC02B</t>
  </si>
  <si>
    <t>RAINBOW CHARD 5KG</t>
  </si>
  <si>
    <t>CHRCB01</t>
  </si>
  <si>
    <t>CRB02E</t>
  </si>
  <si>
    <t>CHEDDAR RED BLOCK 2.5KG.</t>
  </si>
  <si>
    <t>CHBWC01</t>
  </si>
  <si>
    <t>CWB02E</t>
  </si>
  <si>
    <t>CHEDDAR WHITE BLOCK 2.5KG.</t>
  </si>
  <si>
    <t>BANANA 30LB (13.6kg)</t>
  </si>
  <si>
    <t>SC105</t>
  </si>
  <si>
    <t>BSS05B</t>
  </si>
  <si>
    <t>BLENDERS SAUCE SWEET CHILLI 2x2.65KG</t>
  </si>
  <si>
    <t>PRW06B</t>
  </si>
  <si>
    <t>POTATO ROOSTER WASHED 10X2KG</t>
  </si>
  <si>
    <t>Cheesew2</t>
  </si>
  <si>
    <t>CWM01E</t>
  </si>
  <si>
    <t>CHEDDAR WHITE MATURE BLOCK 2.5KG</t>
  </si>
  <si>
    <t>OLOIL2</t>
  </si>
  <si>
    <t>OOP02E</t>
  </si>
  <si>
    <t>Ltr</t>
  </si>
  <si>
    <t>OLIVE OIL POMACE 4X5L</t>
  </si>
  <si>
    <t>1044478DEP83</t>
  </si>
  <si>
    <t>YSD01B</t>
  </si>
  <si>
    <t>YOGURT STRAWBERRY DIET 10KG</t>
  </si>
  <si>
    <t>Bulgw</t>
  </si>
  <si>
    <t>BUW02B</t>
  </si>
  <si>
    <t>BULGAR WHEAT 5KG</t>
  </si>
  <si>
    <t>GRR01B</t>
  </si>
  <si>
    <t>GRAPEFRUIT RUBY 40</t>
  </si>
  <si>
    <t>fdress5</t>
  </si>
  <si>
    <t>BVF01B</t>
  </si>
  <si>
    <t>BLENDERS VINAIGRETTE FRENCH 2X2.2L</t>
  </si>
  <si>
    <t>GHL01B</t>
  </si>
  <si>
    <t>GHERKINS LARGE 2X2.3KG</t>
  </si>
  <si>
    <t>PUC01E</t>
  </si>
  <si>
    <t>PUMPKIN CINDERELLA EACH</t>
  </si>
  <si>
    <t>Quin</t>
  </si>
  <si>
    <t>QUW01B</t>
  </si>
  <si>
    <t>QUINOA WHITE 5KG</t>
  </si>
  <si>
    <t>MEW01B</t>
  </si>
  <si>
    <t>MELON WATER 6</t>
  </si>
  <si>
    <t>Honey10</t>
  </si>
  <si>
    <t>HCT01B</t>
  </si>
  <si>
    <t>HONEY CATERING TUB 3.17kg Tub</t>
  </si>
  <si>
    <t>CDF01E</t>
  </si>
  <si>
    <t>GREEK FETA 2KG</t>
  </si>
  <si>
    <t>BSM01B</t>
  </si>
  <si>
    <t>BLENDERS SAUCE MINT 2X2.25KG</t>
  </si>
  <si>
    <t>mayo7</t>
  </si>
  <si>
    <t>BMR02B</t>
  </si>
  <si>
    <t>BLENDERS MAYONNAISE REAL 2X2.2L</t>
  </si>
  <si>
    <t>BSB03B</t>
  </si>
  <si>
    <t>BLENDERS SAUCE BARBECUE 2X2.55KG</t>
  </si>
  <si>
    <t>COT05B</t>
  </si>
  <si>
    <t>CORN ON COB (HUSK ON) 15</t>
  </si>
  <si>
    <t>OND01B</t>
  </si>
  <si>
    <t>ONION DUTCH 20KG</t>
  </si>
  <si>
    <t>OCS01B</t>
  </si>
  <si>
    <t>MBANANAL010EP-489</t>
  </si>
  <si>
    <t>BAL04B</t>
  </si>
  <si>
    <t>BANANA LEAVES 2X500G</t>
  </si>
  <si>
    <t>MMB03B</t>
  </si>
  <si>
    <t>MOZZARELLA MINI BALLS 2X1KG</t>
  </si>
  <si>
    <t>BSC04B</t>
  </si>
  <si>
    <t>BLENDERS SAUCE CAJUN 2X2.65KG</t>
  </si>
  <si>
    <t>PAPAYA 9</t>
  </si>
  <si>
    <t>CLP03B</t>
  </si>
  <si>
    <t>CLEMENTINE PREMIUM 10KG</t>
  </si>
  <si>
    <t>050.100.000</t>
  </si>
  <si>
    <t>BLG01B</t>
  </si>
  <si>
    <t>BUTTER LOG GLENILEN 4X500GM</t>
  </si>
  <si>
    <t>TCT01B</t>
  </si>
  <si>
    <t>TOMATOES CHOPPED 6X2.55KG TIN</t>
  </si>
  <si>
    <t>YOG02E</t>
  </si>
  <si>
    <t>YOGURT GREEK 10KG .</t>
  </si>
  <si>
    <t>VARTGLOB010</t>
  </si>
  <si>
    <t>ARG02B</t>
  </si>
  <si>
    <t>ARTICHOKE GLOBE 15</t>
  </si>
  <si>
    <t>BMG02B</t>
  </si>
  <si>
    <t>BLENDERS MAYONNAISE GARLIC 2X2.2L</t>
  </si>
  <si>
    <t>ONS02B</t>
  </si>
  <si>
    <t>ONION SPANISH NEW SEASON 20KG</t>
  </si>
  <si>
    <t>BDC01B</t>
  </si>
  <si>
    <t>BLENDERS DRESSING CAESAR 2X2.2L</t>
  </si>
  <si>
    <t>nutv3</t>
  </si>
  <si>
    <t>PEC01E</t>
  </si>
  <si>
    <t>PECANS 1KG</t>
  </si>
  <si>
    <t>CFH01B</t>
  </si>
  <si>
    <t>CHIPS FRESH HAND CUT (70X20X20) 5KG</t>
  </si>
  <si>
    <t>MAY02B</t>
  </si>
  <si>
    <t>RICHIES MAYONNAISE REAL 10LTR</t>
  </si>
  <si>
    <t>OKR02B</t>
  </si>
  <si>
    <t>OKR03B</t>
  </si>
  <si>
    <t>OKRA 3KG</t>
  </si>
  <si>
    <t>TOH03B</t>
  </si>
  <si>
    <t>TOMATO HEIRLOOM MINI 10X300G</t>
  </si>
  <si>
    <t>BGR01B</t>
  </si>
  <si>
    <t>BLENDERS GRAVY ROAST 2X1.14KG</t>
  </si>
  <si>
    <t>GRR03B</t>
  </si>
  <si>
    <t>GRAPE RED 10X500G</t>
  </si>
  <si>
    <t>PAN01B</t>
  </si>
  <si>
    <t>PANEER CHEESE 10X226G</t>
  </si>
  <si>
    <t>MFSALAD.290</t>
  </si>
  <si>
    <t>FRF01B</t>
  </si>
  <si>
    <t>FRUIT SALAD 5KG</t>
  </si>
  <si>
    <t>PTR01B</t>
  </si>
  <si>
    <t>PEPPER THAI RED CHILLI 2KG</t>
  </si>
  <si>
    <t>BMT02B</t>
  </si>
  <si>
    <t>BLENDERS MAYONNAISE TIKKA 2X2.2L</t>
  </si>
  <si>
    <t>PMW05B</t>
  </si>
  <si>
    <t>POTATO MARKIE WASHED 20KG</t>
  </si>
  <si>
    <t>PDM01B</t>
  </si>
  <si>
    <t>MUSHROOM PIED DE MOUTON 1KG</t>
  </si>
  <si>
    <t>HAC06B</t>
  </si>
  <si>
    <t>HALLOUMI CHEESE 10X200G</t>
  </si>
  <si>
    <t>MUSHROOM SHIMEJI BROWN 20X150G</t>
  </si>
  <si>
    <t>MUSHROOM SHIMEJI WHITE 20X150G</t>
  </si>
  <si>
    <t>VROMANES011</t>
  </si>
  <si>
    <t>ROM01B</t>
  </si>
  <si>
    <t>ROMANESCO 8S</t>
  </si>
  <si>
    <t>pank01</t>
  </si>
  <si>
    <t>BRP04E</t>
  </si>
  <si>
    <t>BREADCRUMBS PANKO 5KG</t>
  </si>
  <si>
    <t>ORP01B</t>
  </si>
  <si>
    <t>ORANGE PREMIUM 48'S</t>
  </si>
  <si>
    <t>ORA03B</t>
  </si>
  <si>
    <t>ORANGE 48</t>
  </si>
  <si>
    <t>OND02B</t>
  </si>
  <si>
    <t>ONION DUTCH 75-105</t>
  </si>
  <si>
    <t>BST05B</t>
  </si>
  <si>
    <t>BLENDERS SAUCE TACO SAUCE 2X2.2L</t>
  </si>
  <si>
    <t>TOMGREEN</t>
  </si>
  <si>
    <t>TOG01B</t>
  </si>
  <si>
    <t>TOMATO GREEN 6KG</t>
  </si>
  <si>
    <t>MAP02B</t>
  </si>
  <si>
    <t>MAYONNAISE PROFESSIONAL BLENDERS 10KG</t>
  </si>
  <si>
    <t>PEL03B</t>
  </si>
  <si>
    <t>PEAR LOOSE PREMIUM 44-56'S</t>
  </si>
  <si>
    <t>LEM01B</t>
  </si>
  <si>
    <t>LEMON 100</t>
  </si>
  <si>
    <t>MOA01B</t>
  </si>
  <si>
    <t>MILK OAT ALPRO PRO 12X1LTR</t>
  </si>
  <si>
    <t>MUT01B</t>
  </si>
  <si>
    <t>MUSHROOM TRUMPET 1KG</t>
  </si>
  <si>
    <t>marm13</t>
  </si>
  <si>
    <t>ORM01B</t>
  </si>
  <si>
    <t>ORANGE MARMALADE 13KG</t>
  </si>
  <si>
    <t>OSB01B</t>
  </si>
  <si>
    <t>OLIVES STUFFED IN BRINE 2X2.45KG</t>
  </si>
  <si>
    <t>BAN01B</t>
  </si>
  <si>
    <t>BANANA 40LB (18.14kg)</t>
  </si>
  <si>
    <t>GRG03B</t>
  </si>
  <si>
    <t>GRAPE GREEN 10X500G</t>
  </si>
  <si>
    <t>RHD01B</t>
  </si>
  <si>
    <t>RHUBARB DUTCH 6KG</t>
  </si>
  <si>
    <t>6kg</t>
  </si>
  <si>
    <t>MFPINEDI290</t>
  </si>
  <si>
    <t>PID01B</t>
  </si>
  <si>
    <t>PINEAPPLE CHUNKY 5KG</t>
  </si>
  <si>
    <t>CDC01E</t>
  </si>
  <si>
    <t>CHOCOLATE DARK CALLEBAUT 2.5KG.</t>
  </si>
  <si>
    <t>BEB03B</t>
  </si>
  <si>
    <t>BEANS BAKED 6X2.62KG</t>
  </si>
  <si>
    <t>wrap</t>
  </si>
  <si>
    <t>TWS02B</t>
  </si>
  <si>
    <t>TORTILLA WRAP 12" (Santa Maria) BOX 10X10</t>
  </si>
  <si>
    <t>PAS03B</t>
  </si>
  <si>
    <t>PAPRIKA SMOKED 4X550G</t>
  </si>
  <si>
    <t>Horsradd1</t>
  </si>
  <si>
    <t>BSH01B</t>
  </si>
  <si>
    <t>BLENDERS SAUCE HORSERADISH 2X2.34KG</t>
  </si>
  <si>
    <t>gubesmoke1</t>
  </si>
  <si>
    <t>GRS01E</t>
  </si>
  <si>
    <t>GUBEEN SMOKED 1.4KG (AVG)</t>
  </si>
  <si>
    <t>WRC02B</t>
  </si>
  <si>
    <t>WINE RED COOKING 4X3LTR</t>
  </si>
  <si>
    <t>WWC02B</t>
  </si>
  <si>
    <t>WINE WHITE COOKING 4X3LTR</t>
  </si>
  <si>
    <t>CAW02B</t>
  </si>
  <si>
    <t>CABBAGE WHITE 10S</t>
  </si>
  <si>
    <t>PCH02B</t>
  </si>
  <si>
    <t>PEPPER CHILLI HABANERO 2KG</t>
  </si>
  <si>
    <t>MAP01B</t>
  </si>
  <si>
    <t>MILK ALMOND ALPRO PRO 12X1LTR</t>
  </si>
  <si>
    <t>BSS04B</t>
  </si>
  <si>
    <t>BLENDERS SAUCE SWEET CHILLI 6X1.1KG</t>
  </si>
  <si>
    <t>POQ04B</t>
  </si>
  <si>
    <t>POTATO QUEENS 20KG</t>
  </si>
  <si>
    <t>BSB02B</t>
  </si>
  <si>
    <t>BLENDERS SAUCE BARBECUE 6X1.03KG</t>
  </si>
  <si>
    <t>BTK04B</t>
  </si>
  <si>
    <t>BLENDERS TOMATO KETCHUP 2X5.5KG</t>
  </si>
  <si>
    <t>EGW01B</t>
  </si>
  <si>
    <t>EGG WHITES 5KG</t>
  </si>
  <si>
    <t>BMS02B</t>
  </si>
  <si>
    <t>BLENDERS MAYONNAISE SALAD 10KG</t>
  </si>
  <si>
    <t>briech1</t>
  </si>
  <si>
    <t>CBW01E</t>
  </si>
  <si>
    <t>BRIE WHEEL 3.2KG</t>
  </si>
  <si>
    <t>COT02B</t>
  </si>
  <si>
    <t>CORN ON THE COB (HUSK ON) 30</t>
  </si>
  <si>
    <t>BUC01B</t>
  </si>
  <si>
    <t>BUCKWHEAT 5KG</t>
  </si>
  <si>
    <t>chicb3</t>
  </si>
  <si>
    <t>BBC01B</t>
  </si>
  <si>
    <t>BLENDERS BOUILLON CHICKEN 2X880G</t>
  </si>
  <si>
    <t>BBV01B</t>
  </si>
  <si>
    <t>BLENDERS BOUILLON VEGETABLE 2X880G</t>
  </si>
  <si>
    <t>beefb3</t>
  </si>
  <si>
    <t>BBB01B</t>
  </si>
  <si>
    <t>BLENDERS BOUILLON BEEF 2X880G</t>
  </si>
  <si>
    <t>PCP02B</t>
  </si>
  <si>
    <t>PULSES CHICK PEAS 6X2.55KG</t>
  </si>
  <si>
    <t>BDC02B</t>
  </si>
  <si>
    <t>BLENDERS DRESSING CAESAR 6X920ML</t>
  </si>
  <si>
    <t>OBP02B</t>
  </si>
  <si>
    <t>OLIVES BLACK PITTED 3X5KG</t>
  </si>
  <si>
    <t>APPLE PINK LADY 72</t>
  </si>
  <si>
    <t>BMS03B</t>
  </si>
  <si>
    <t>BLENDERS MAYONNAISE SWEET DILL 2X2.2L</t>
  </si>
  <si>
    <t>BST11B</t>
  </si>
  <si>
    <t>BUTTER SPREAD TUB 6X2KG</t>
  </si>
  <si>
    <t>AGD01B</t>
  </si>
  <si>
    <t>APPLE G. DELICIOUS 100</t>
  </si>
  <si>
    <t>RPI01B</t>
  </si>
  <si>
    <t>RHUBARB PINK IRISH 5KG</t>
  </si>
  <si>
    <t>AGPOTS</t>
  </si>
  <si>
    <t>PCA01B</t>
  </si>
  <si>
    <t>POTATO CHIPPING AGRIA WASHED 20KG</t>
  </si>
  <si>
    <t>HENMUSH</t>
  </si>
  <si>
    <t>MUH02B</t>
  </si>
  <si>
    <t>MUSHROOM HEN OF THE WOOD 1.5KG</t>
  </si>
  <si>
    <t>TOM01B</t>
  </si>
  <si>
    <t>TOMATILLO 4.5KG</t>
  </si>
  <si>
    <t>MFORANGE290</t>
  </si>
  <si>
    <t>ORS02B</t>
  </si>
  <si>
    <t>ORANGE SEGMENTS 5KG</t>
  </si>
  <si>
    <t>BMR01B</t>
  </si>
  <si>
    <t>BLENDERS MAYONNAISE REAL 10L</t>
  </si>
  <si>
    <t>crnbsc3</t>
  </si>
  <si>
    <t>BSC06B</t>
  </si>
  <si>
    <t>BLENDERS SAUCE CRANBERRY 2X2.52KG</t>
  </si>
  <si>
    <t>STC02E</t>
  </si>
  <si>
    <t>STILTON CHEESE 2KG</t>
  </si>
  <si>
    <t>Tomrelish01</t>
  </si>
  <si>
    <t>BST09B</t>
  </si>
  <si>
    <t>BLENDERS SWEET TOMATO RELISH 2.65KG</t>
  </si>
  <si>
    <t>OGP02B</t>
  </si>
  <si>
    <t>OLIVES GREEN PITTED 3X5KG</t>
  </si>
  <si>
    <t>APR01B</t>
  </si>
  <si>
    <t>APPLE RED GALA CHILEAN 100</t>
  </si>
  <si>
    <t>MFGRAPEF290</t>
  </si>
  <si>
    <t>GPS01B</t>
  </si>
  <si>
    <t>GRAPEFRUIT PINK SEGMENTS 5KG</t>
  </si>
  <si>
    <t>AGS01B</t>
  </si>
  <si>
    <t>APPLE GRANNY SMITH 100</t>
  </si>
  <si>
    <t>OLOIL3</t>
  </si>
  <si>
    <t>OOE03E</t>
  </si>
  <si>
    <t>OLIVE OIL EXTRA VIRGIN 5LTR</t>
  </si>
  <si>
    <t>BME02B</t>
  </si>
  <si>
    <t>BLENDERS MAYONNAISE EXTRA THICK REAL 10L</t>
  </si>
  <si>
    <t>BreakcBul1</t>
  </si>
  <si>
    <t>GFS02B</t>
  </si>
  <si>
    <t>GRANOLA FRUIT &amp; SEED PADDYOS 5KG</t>
  </si>
  <si>
    <t>KIW01B</t>
  </si>
  <si>
    <t>KIWI 100</t>
  </si>
  <si>
    <t>POQ05B</t>
  </si>
  <si>
    <t>POTATO QUEENS 10X2KG</t>
  </si>
  <si>
    <t>POQ03B</t>
  </si>
  <si>
    <t>POTATO QUEENS 13X1.5KG</t>
  </si>
  <si>
    <t>PCJ02B</t>
  </si>
  <si>
    <t>PEPPER CHILLI JALAPENO SLICE BRI 6X2.9KG</t>
  </si>
  <si>
    <t>725010i</t>
  </si>
  <si>
    <t>SGC01B</t>
  </si>
  <si>
    <t>SPICE GROUND CINNAMON 6X450G</t>
  </si>
  <si>
    <t>OOE02E</t>
  </si>
  <si>
    <t>OLIVE OIL EXTRA VIRGIN 4X5L</t>
  </si>
  <si>
    <t>BLL01B</t>
  </si>
  <si>
    <t>LOW LOW MINI 4X96X10G</t>
  </si>
  <si>
    <t>OPP02B</t>
  </si>
  <si>
    <t>OATS PORRIDGE PADDYOS 10KG</t>
  </si>
  <si>
    <t>OAJ01B</t>
  </si>
  <si>
    <t>OATS JUMBO 25KG</t>
  </si>
  <si>
    <t>BMG01B</t>
  </si>
  <si>
    <t>BLENDERS MAYONNAISE GARLIC 10L</t>
  </si>
  <si>
    <t>YEA01B</t>
  </si>
  <si>
    <t>YEAST FRESH 10X1KG</t>
  </si>
  <si>
    <t>PHG04B</t>
  </si>
  <si>
    <t>POTATO HOME GUARD 20KG</t>
  </si>
  <si>
    <t>DAT01B</t>
  </si>
  <si>
    <t>DATES 5KG</t>
  </si>
  <si>
    <t>EFR05B</t>
  </si>
  <si>
    <t>EGGS FREE RANGE PREPACKS FOXBROOK 12X15'</t>
  </si>
  <si>
    <t>BUM02B</t>
  </si>
  <si>
    <t>BUTTER MINI 6X100X7G</t>
  </si>
  <si>
    <t>TPP01B</t>
  </si>
  <si>
    <t>TOMATO PUREE PASTE 12X800G</t>
  </si>
  <si>
    <t>CBW02B</t>
  </si>
  <si>
    <t>CASHEL BLUE WHOLE CHEESE 2X1.5KG</t>
  </si>
  <si>
    <t>725017i</t>
  </si>
  <si>
    <t>STA02B</t>
  </si>
  <si>
    <t>STAR ANISE 4X200GM</t>
  </si>
  <si>
    <t>OTC01B</t>
  </si>
  <si>
    <t>OIL TRUFFLE CALVI 6X250ML</t>
  </si>
  <si>
    <t>tah01</t>
  </si>
  <si>
    <t>TAH02B</t>
  </si>
  <si>
    <t>TAHINI 5KG</t>
  </si>
  <si>
    <t>SCC04B</t>
  </si>
  <si>
    <t>SAUCE SWEET CHILLI 12X730ML</t>
  </si>
  <si>
    <t>PPOTAT00050</t>
  </si>
  <si>
    <t>POT01B</t>
  </si>
  <si>
    <t>POTATO TURNED 9KG</t>
  </si>
  <si>
    <t>VMUCHANT010EP-540</t>
  </si>
  <si>
    <t>MUC04B</t>
  </si>
  <si>
    <t>MUSHROOM CHANTERELLE 1KG</t>
  </si>
  <si>
    <t>bbrandy</t>
  </si>
  <si>
    <t>BRS03E</t>
  </si>
  <si>
    <t>BRANDY SEASONED 3LTR</t>
  </si>
  <si>
    <t>ownlcs</t>
  </si>
  <si>
    <t>BSC07B</t>
  </si>
  <si>
    <t>BLENDERS SAUCE CURRY 3.75KG</t>
  </si>
  <si>
    <t>VMUSGIRO010</t>
  </si>
  <si>
    <t>MUG01B</t>
  </si>
  <si>
    <t>MUSHROOM GIROLLES 1KG</t>
  </si>
  <si>
    <t>CAP2</t>
  </si>
  <si>
    <t>CIV01B</t>
  </si>
  <si>
    <t>CAPERS IN VINEGAR 2X2.4KG</t>
  </si>
  <si>
    <t>RIB01B</t>
  </si>
  <si>
    <t>RICE BASMATI 20KG</t>
  </si>
  <si>
    <t>sweetp3</t>
  </si>
  <si>
    <t>SPF03B</t>
  </si>
  <si>
    <t>SWEET POTATO FRIES FROZEN 4X2.5KG</t>
  </si>
  <si>
    <t>PHG05B</t>
  </si>
  <si>
    <t>POTATO HOME GUARD 20X1KG</t>
  </si>
  <si>
    <t>GHS01B</t>
  </si>
  <si>
    <t>GHERKIN SLICES 4X2.65L</t>
  </si>
  <si>
    <t>GIN01B</t>
  </si>
  <si>
    <t>GINGER 10KG</t>
  </si>
  <si>
    <t>ASP01B</t>
  </si>
  <si>
    <t>ASPARAGUS XL 11</t>
  </si>
  <si>
    <t>PAC04B</t>
  </si>
  <si>
    <t>PANEER CHEESE 5KG</t>
  </si>
  <si>
    <t>BRP04B</t>
  </si>
  <si>
    <t>BREADCRUMBS PANKO 2X5KG</t>
  </si>
  <si>
    <t>ckoil1</t>
  </si>
  <si>
    <t>OIC01B</t>
  </si>
  <si>
    <t>OIL COOKING 20LTR</t>
  </si>
  <si>
    <t>OIS01B</t>
  </si>
  <si>
    <t>OIL SUNFLOWER 3X5L</t>
  </si>
  <si>
    <t>SCA05B</t>
  </si>
  <si>
    <t>SCALLION 7X12</t>
  </si>
  <si>
    <t>SSC01B</t>
  </si>
  <si>
    <t>SAUCE CHEDDAR CHEESE 3X3KG</t>
  </si>
  <si>
    <t>PGT01B</t>
  </si>
  <si>
    <t>PEPPERS GRILLED TIN 6X800G</t>
  </si>
  <si>
    <t>747000i</t>
  </si>
  <si>
    <t>SCP01B</t>
  </si>
  <si>
    <t>SAUCE CHIPOLTE PASTE 6X750G (SM)</t>
  </si>
  <si>
    <t>CHC05B</t>
  </si>
  <si>
    <t>CHESTNUT COOKED 12X400G</t>
  </si>
  <si>
    <t>OIS02B</t>
  </si>
  <si>
    <t>OIL SUNFLOWER 4X5L</t>
  </si>
  <si>
    <t>medegg1</t>
  </si>
  <si>
    <t>EMT01B</t>
  </si>
  <si>
    <t>EGGS MEDIUM 12X30S</t>
  </si>
  <si>
    <t>1001646DEP66</t>
  </si>
  <si>
    <t>BUS02B</t>
  </si>
  <si>
    <t>BUTTER SALTED 20X454G</t>
  </si>
  <si>
    <t>nutv9</t>
  </si>
  <si>
    <t>PIN07E</t>
  </si>
  <si>
    <t>PINE NUTS 1KG</t>
  </si>
  <si>
    <t>CHS03B</t>
  </si>
  <si>
    <t>CHEESE SLICES 8X1KG (BURGER)</t>
  </si>
  <si>
    <t>STC02B</t>
  </si>
  <si>
    <t>STILTON CHEESE 2X2KG</t>
  </si>
  <si>
    <t>EGGS FREE RANGE 12X30S</t>
  </si>
  <si>
    <t>OOE03B</t>
  </si>
  <si>
    <t>OLIVE OIL EXTRA VIRGIN 2X5LTR</t>
  </si>
  <si>
    <t>Unslated2</t>
  </si>
  <si>
    <t>BUU01B</t>
  </si>
  <si>
    <t>BUTTER UNSALTED 20X454G</t>
  </si>
  <si>
    <t>fhsauce</t>
  </si>
  <si>
    <t>SFH01B</t>
  </si>
  <si>
    <t>SAUCE FRANKS HOT PEPPER 4X3.7LTR</t>
  </si>
  <si>
    <t>MOJ01B</t>
  </si>
  <si>
    <t>MONTERAY JACK GRATED 5X2KG</t>
  </si>
  <si>
    <t>MBP01B</t>
  </si>
  <si>
    <t>MAPLE BUCKWOOD PURE SYRUP 6X620GM</t>
  </si>
  <si>
    <t>CCH3</t>
  </si>
  <si>
    <t>PHC02B</t>
  </si>
  <si>
    <t>PHILADELPHIA CHEESE 10KG</t>
  </si>
  <si>
    <t>DMO01B</t>
  </si>
  <si>
    <t>DATES MEDJOOL ORGANIC 8X1KG</t>
  </si>
  <si>
    <t>MOG01B</t>
  </si>
  <si>
    <t>MOZZARELLA GRATED 6X2KG</t>
  </si>
  <si>
    <t>lrgegg1</t>
  </si>
  <si>
    <t>ELF01B</t>
  </si>
  <si>
    <t>EGGS LARGE FREE RANGE 12X30S</t>
  </si>
  <si>
    <t>OOP02B</t>
  </si>
  <si>
    <t>FMG01B</t>
  </si>
  <si>
    <t>FYH MOZZARELLA GRATED (DAIRY-FREE) 6X1KG</t>
  </si>
  <si>
    <t>CDG01B</t>
  </si>
  <si>
    <t>CHEDDAR DUBLINER GRATED 5X2KG</t>
  </si>
  <si>
    <t>CDS01B</t>
  </si>
  <si>
    <t>CHEDDAR DUBLINER SLICED 10X1KG</t>
  </si>
  <si>
    <t>VEC01B</t>
  </si>
  <si>
    <t xml:space="preserve">VEGETABLE CRISP 8.4KG </t>
  </si>
  <si>
    <t>OOE02B</t>
  </si>
  <si>
    <t>BBU01B</t>
  </si>
  <si>
    <t>BUTTER BLOCK UNSALTED 25KG</t>
  </si>
  <si>
    <t>BBS01B</t>
  </si>
  <si>
    <t>BUTTER BLOCK SALTED 25KG</t>
  </si>
  <si>
    <t>APC01K</t>
  </si>
  <si>
    <t>APPLE COOKING kg</t>
  </si>
  <si>
    <t>LEJ01B</t>
  </si>
  <si>
    <t>MIXED LEAF</t>
  </si>
  <si>
    <t>LEMON JUICE UNPULPED 1LTR</t>
  </si>
  <si>
    <t>PCG03B</t>
  </si>
  <si>
    <t>M-LEAF PAK CHOI BAG</t>
  </si>
  <si>
    <t>PAK CHOI GREEN 6KG</t>
  </si>
  <si>
    <t>STOMPLUM010EP-321</t>
  </si>
  <si>
    <t>TPL01B</t>
  </si>
  <si>
    <t>TOMATO PLUM LOOSE 6KG</t>
  </si>
  <si>
    <t>6KG</t>
  </si>
  <si>
    <t>STOMVINE080EP-323</t>
  </si>
  <si>
    <t>TIV01B</t>
  </si>
  <si>
    <t>TOMATO IRISH VINE 8X450G</t>
  </si>
  <si>
    <t>BEG01K</t>
  </si>
  <si>
    <t>BEETROOT GOLDEN</t>
  </si>
  <si>
    <t>CBI03B</t>
  </si>
  <si>
    <t>CARROT BABY IRISH RAINBOW 60'S</t>
  </si>
  <si>
    <t>60 Rainbowsir</t>
  </si>
  <si>
    <t>KRI01B</t>
  </si>
  <si>
    <t>KOHL RABBI IRISH 15'S</t>
  </si>
  <si>
    <t>KRI01E</t>
  </si>
  <si>
    <t>KOHL RABBI IRISH EACH</t>
  </si>
  <si>
    <t>MIW03B</t>
  </si>
  <si>
    <t>MILK WHOLE 13.5L POLY</t>
  </si>
  <si>
    <t>MWB01E</t>
  </si>
  <si>
    <t>Full Fat Milk</t>
  </si>
  <si>
    <t>MILK WHOLE BARISTA 2LTR</t>
  </si>
  <si>
    <t>MIW04E</t>
  </si>
  <si>
    <t>MILK WHOLE (VILLAGE DAIRY) 2LTR</t>
  </si>
  <si>
    <t>MIS05E</t>
  </si>
  <si>
    <t>MILK SKIMMED 2LTR</t>
  </si>
  <si>
    <t>MILK SKIMMED 2L</t>
  </si>
  <si>
    <t>MIS03B</t>
  </si>
  <si>
    <t>BUT04B</t>
  </si>
  <si>
    <t>Buttermilk</t>
  </si>
  <si>
    <t>BUTTERMILK 19LTR</t>
  </si>
  <si>
    <t>BUT01E</t>
  </si>
  <si>
    <t>BUT03B</t>
  </si>
  <si>
    <t>BUTTERMILK 20LT</t>
  </si>
  <si>
    <t>MLF06E</t>
  </si>
  <si>
    <t>Low Fat Milk</t>
  </si>
  <si>
    <t>MILK LOW FAT BARISTA 6X2LTR</t>
  </si>
  <si>
    <t>MLF03B</t>
  </si>
  <si>
    <t>MILK LOW FAT 13.5 POLY</t>
  </si>
  <si>
    <t>MLF04E</t>
  </si>
  <si>
    <t>MILK LOW FAT (VILLAGE DAIRY) 2LTR</t>
  </si>
  <si>
    <t>1009999DEP57</t>
  </si>
  <si>
    <t>CRS05B</t>
  </si>
  <si>
    <t>CREAM SOUR 2KG</t>
  </si>
  <si>
    <t>CRS05E</t>
  </si>
  <si>
    <t>BUU02B</t>
  </si>
  <si>
    <t>BUTTER UNSALTED 28X454G</t>
  </si>
  <si>
    <t>28x454gms</t>
  </si>
  <si>
    <t>BUU02E</t>
  </si>
  <si>
    <t>BUTTER UNSALTED 454G.</t>
  </si>
  <si>
    <t>1x454gms</t>
  </si>
  <si>
    <t>BUS04B</t>
  </si>
  <si>
    <t>BUTTER SALTED 28X454G</t>
  </si>
  <si>
    <t xml:space="preserve">28x454gms </t>
  </si>
  <si>
    <t>BUS04E</t>
  </si>
  <si>
    <t>BUTTER SALTED 454G.</t>
  </si>
  <si>
    <t>YOG01</t>
  </si>
  <si>
    <t>YOGURT GREEK 2KG</t>
  </si>
  <si>
    <t>YON01</t>
  </si>
  <si>
    <t>YOGURT NATURAL 2KG</t>
  </si>
  <si>
    <t>YON02B</t>
  </si>
  <si>
    <t>YOGURT NATURAL 10KG</t>
  </si>
  <si>
    <t>APJ01B</t>
  </si>
  <si>
    <t>APPLE JUICE 2LTR</t>
  </si>
  <si>
    <t>FGJ</t>
  </si>
  <si>
    <t>GRJ01B</t>
  </si>
  <si>
    <t>Fresh Grapefruit Juice</t>
  </si>
  <si>
    <t>GRAPEFRUIT JUICE 2LTR</t>
  </si>
  <si>
    <t>MIS03E</t>
  </si>
  <si>
    <t>EMT01</t>
  </si>
  <si>
    <t>Medium Eggs</t>
  </si>
  <si>
    <t>Egg3</t>
  </si>
  <si>
    <t>EGB01B</t>
  </si>
  <si>
    <t>EGGS BOILED 6KG</t>
  </si>
  <si>
    <t>OLOIL1</t>
  </si>
  <si>
    <t>OOP03E</t>
  </si>
  <si>
    <t>Olive Oil</t>
  </si>
  <si>
    <t>OLIVE OIL POMACE 5LTR</t>
  </si>
  <si>
    <t>OOP03B</t>
  </si>
  <si>
    <t>OLIVE OIL POMACE 2X5LTR</t>
  </si>
  <si>
    <t>2x5ltrs</t>
  </si>
  <si>
    <t>SUC02B</t>
  </si>
  <si>
    <t>SUGAR CASTER 6X2KG</t>
  </si>
  <si>
    <t>6X2KG</t>
  </si>
  <si>
    <t>MOG02B</t>
  </si>
  <si>
    <t>MOZZARELLA GRATED (BANDON VALE) 5X2KG</t>
  </si>
  <si>
    <t>5x2KG</t>
  </si>
  <si>
    <t>MOG02E</t>
  </si>
  <si>
    <t>MOZZARELLA GRATED (BANDON VALE) 2KG</t>
  </si>
  <si>
    <t>2KG</t>
  </si>
  <si>
    <t>CRG01E</t>
  </si>
  <si>
    <t>CHEDDAR RED GRATED 2KG.</t>
  </si>
  <si>
    <t>CGR01E</t>
  </si>
  <si>
    <t>CWG01E</t>
  </si>
  <si>
    <t>CGW01E</t>
  </si>
  <si>
    <t>CSW01E</t>
  </si>
  <si>
    <t>CSR01E</t>
  </si>
  <si>
    <t>CCH4</t>
  </si>
  <si>
    <t>CHC03E</t>
  </si>
  <si>
    <t>CREAM CHEESE 2KG</t>
  </si>
  <si>
    <t>CREAM CHEESE 2KG.</t>
  </si>
  <si>
    <t>GRP01E</t>
  </si>
  <si>
    <t>GRANA PADANA 1X1KG</t>
  </si>
  <si>
    <t>goats1</t>
  </si>
  <si>
    <t>FRG01B</t>
  </si>
  <si>
    <t>FIVEMILETOWN RINDLESS GOAT LOG 2X1KG</t>
  </si>
  <si>
    <t>CHE03E</t>
  </si>
  <si>
    <t>EMMENTAL SLICED1KG</t>
  </si>
  <si>
    <t>BMS01B</t>
  </si>
  <si>
    <t>Mayonnaise</t>
  </si>
  <si>
    <t>BLENDERS MAYONNAISE SALAD 2X2.2KG</t>
  </si>
  <si>
    <t>BRP01E</t>
  </si>
  <si>
    <t>Panko Breadcrumbs</t>
  </si>
  <si>
    <t>BREADCRUMBS PANKO 1KG</t>
  </si>
  <si>
    <t>TOF01E</t>
  </si>
  <si>
    <t>TOFU 500G</t>
  </si>
  <si>
    <t>FGRAPEBS010EP-391</t>
  </si>
  <si>
    <t>GRB01B</t>
  </si>
  <si>
    <t>KEELINGS GRAPE RED 10X500G</t>
  </si>
  <si>
    <t>10x500gs</t>
  </si>
  <si>
    <t>G02238</t>
  </si>
  <si>
    <t>PAP06E</t>
  </si>
  <si>
    <t>BAKING PARCHMENT 45CMX50M</t>
  </si>
  <si>
    <t>PARCHMENT PAPER 45CM X 50M</t>
  </si>
  <si>
    <t>MIS04E</t>
  </si>
  <si>
    <t>MILK SOYA 1LTR</t>
  </si>
  <si>
    <t>MIS06E</t>
  </si>
  <si>
    <t>MIS02B</t>
  </si>
  <si>
    <t>BOX x 1</t>
  </si>
  <si>
    <t>FLM01E</t>
  </si>
  <si>
    <t>FLORA MINI 100X10G</t>
  </si>
  <si>
    <t>demigr01</t>
  </si>
  <si>
    <t>BGD01E</t>
  </si>
  <si>
    <t>Demi Glace</t>
  </si>
  <si>
    <t>BLENDERS GRAVY DEMI-GLACE 1.44KG</t>
  </si>
  <si>
    <t>MOZ100GR</t>
  </si>
  <si>
    <t>CMG01E</t>
  </si>
  <si>
    <t>MOZZARELLA GRATED 1X2KG</t>
  </si>
  <si>
    <t>APC01B</t>
  </si>
  <si>
    <t>lb</t>
  </si>
  <si>
    <t>APPLE COOKING 30LB</t>
  </si>
  <si>
    <t>APC03K</t>
  </si>
  <si>
    <t>KEELINGS APPLE COOKING 1KG</t>
  </si>
  <si>
    <t>AGD03E</t>
  </si>
  <si>
    <t>APPLE G. DEL TRAY 1X6PKS</t>
  </si>
  <si>
    <t>6 each</t>
  </si>
  <si>
    <t>AGS02E</t>
  </si>
  <si>
    <t>APPLE G. SMITH TRAY 1X6PKS</t>
  </si>
  <si>
    <t>ART02</t>
  </si>
  <si>
    <t>APPLE RED TRAY 10X6PKS</t>
  </si>
  <si>
    <t>APPLE RED TRAY 12X6PKS</t>
  </si>
  <si>
    <t>ART01E</t>
  </si>
  <si>
    <t>6's</t>
  </si>
  <si>
    <t>BAN06B</t>
  </si>
  <si>
    <t>BANANA 3KG</t>
  </si>
  <si>
    <t>BAF01B</t>
  </si>
  <si>
    <t>BANANA CHIQUITA FINGERS 22</t>
  </si>
  <si>
    <t>BAP01B</t>
  </si>
  <si>
    <t>BANANA PREPACK 1.5KG</t>
  </si>
  <si>
    <t>KEB02B</t>
  </si>
  <si>
    <t>KEELINGS BLUEBERRIES 12X125G</t>
  </si>
  <si>
    <t>KEB02E</t>
  </si>
  <si>
    <t>KEELINGS BLUEBERRIES 125G</t>
  </si>
  <si>
    <t>FBERCRAN220</t>
  </si>
  <si>
    <t>CRA02B</t>
  </si>
  <si>
    <t>CRANBERRIES 10X250G</t>
  </si>
  <si>
    <t>10x250gms</t>
  </si>
  <si>
    <t>CRA02E</t>
  </si>
  <si>
    <t>CRANBERRIES 1X250G</t>
  </si>
  <si>
    <t>KER03E</t>
  </si>
  <si>
    <t>KEELINGS RASPBERRIES 12X125G</t>
  </si>
  <si>
    <t>KEELINGS RASPBERRIES 125G</t>
  </si>
  <si>
    <t>KER01E</t>
  </si>
  <si>
    <t>Raspberries 1x150g</t>
  </si>
  <si>
    <t>GRG01B</t>
  </si>
  <si>
    <t>KEELINGS GRAPE GREEN 10X500G</t>
  </si>
  <si>
    <t>GRW01B</t>
  </si>
  <si>
    <t>GRAPEFRUIT WHITE 40</t>
  </si>
  <si>
    <t>40's</t>
  </si>
  <si>
    <t>MAR03E</t>
  </si>
  <si>
    <t xml:space="preserve">MANGO RTE </t>
  </si>
  <si>
    <t>MANGO RTE EACH</t>
  </si>
  <si>
    <t>MEC01E</t>
  </si>
  <si>
    <t xml:space="preserve">MELON CANTELOUPE </t>
  </si>
  <si>
    <t>MEC01B</t>
  </si>
  <si>
    <t>MEG01B</t>
  </si>
  <si>
    <t>MEG01E</t>
  </si>
  <si>
    <t xml:space="preserve">MELON GALIA </t>
  </si>
  <si>
    <t>MEH02B</t>
  </si>
  <si>
    <t>MELON HONEYDEW 9</t>
  </si>
  <si>
    <t>MEH02E</t>
  </si>
  <si>
    <t xml:space="preserve">MELON HONEYDEW </t>
  </si>
  <si>
    <t>ORA01B</t>
  </si>
  <si>
    <t>ORANGE 60</t>
  </si>
  <si>
    <t>ORN01E</t>
  </si>
  <si>
    <t>ORANGE NET 1X6PKS</t>
  </si>
  <si>
    <t>1X6PKS</t>
  </si>
  <si>
    <t>FPEACHES210</t>
  </si>
  <si>
    <t>PEA01B</t>
  </si>
  <si>
    <t>PEACH 25</t>
  </si>
  <si>
    <t>PEA01E</t>
  </si>
  <si>
    <t xml:space="preserve">PEACH </t>
  </si>
  <si>
    <t>PEACH EACH</t>
  </si>
  <si>
    <t>PEJ01B</t>
  </si>
  <si>
    <t>PEAR JUICING 56</t>
  </si>
  <si>
    <t>PHY01B</t>
  </si>
  <si>
    <t>PHYSALIS 9</t>
  </si>
  <si>
    <t>9's</t>
  </si>
  <si>
    <t>PHY01E</t>
  </si>
  <si>
    <t xml:space="preserve">PHYSALIS </t>
  </si>
  <si>
    <t>1each</t>
  </si>
  <si>
    <t>FPOMMEGZ010</t>
  </si>
  <si>
    <t>POS02B</t>
  </si>
  <si>
    <t>POMEGRANATE SEEDS 1KG</t>
  </si>
  <si>
    <t>FQUINCE.010</t>
  </si>
  <si>
    <t>QUI01B</t>
  </si>
  <si>
    <t>QUINCE 5KG</t>
  </si>
  <si>
    <t>RHU01E</t>
  </si>
  <si>
    <t xml:space="preserve">RHUBARB </t>
  </si>
  <si>
    <t>RHUBARB EACH</t>
  </si>
  <si>
    <t>CLEMENTINE PUNNET 10X750G</t>
  </si>
  <si>
    <t>CLEMENTINE NET 12X6</t>
  </si>
  <si>
    <t>CLP01E</t>
  </si>
  <si>
    <t>CLEMENTINE PUNNET 1x750G</t>
  </si>
  <si>
    <t>1X750G</t>
  </si>
  <si>
    <t>SAT01B</t>
  </si>
  <si>
    <t>SATSUMA 108</t>
  </si>
  <si>
    <t>CLP01B</t>
  </si>
  <si>
    <t>10X750G</t>
  </si>
  <si>
    <t>STR02B</t>
  </si>
  <si>
    <t>STRAWBERRY DUTCH 8X500G</t>
  </si>
  <si>
    <t>KES01E</t>
  </si>
  <si>
    <t>KEELINGS STRAWBERRIES 10X227G</t>
  </si>
  <si>
    <t>Strawberries : Irish 1x230g</t>
  </si>
  <si>
    <t>CHE02B</t>
  </si>
  <si>
    <t>CHERVIL 1KG</t>
  </si>
  <si>
    <t>COR05B</t>
  </si>
  <si>
    <t>CORIANDER IRISH 1KG</t>
  </si>
  <si>
    <t>DIL03B</t>
  </si>
  <si>
    <t>DILL IRISH 1KG</t>
  </si>
  <si>
    <t>HLIMELEA130</t>
  </si>
  <si>
    <t>LIF01E</t>
  </si>
  <si>
    <t>LIME LEAVES</t>
  </si>
  <si>
    <t>LIME LEAF 50G</t>
  </si>
  <si>
    <t>ROC01E</t>
  </si>
  <si>
    <t>MBANANAL010</t>
  </si>
  <si>
    <t>BAL03B</t>
  </si>
  <si>
    <t>BANANA LEAF 2PACK</t>
  </si>
  <si>
    <t>GAP01B</t>
  </si>
  <si>
    <t>GAP02K</t>
  </si>
  <si>
    <t>LEJ02B</t>
  </si>
  <si>
    <t>LEMON JUICE 1LTR</t>
  </si>
  <si>
    <t>LIJ01B</t>
  </si>
  <si>
    <t>FRESH LIME JUICE</t>
  </si>
  <si>
    <t>LIME JUICE 1LTR</t>
  </si>
  <si>
    <t>LIJ02B</t>
  </si>
  <si>
    <t>LIME JUICE UNPULPED 1LTR</t>
  </si>
  <si>
    <t>ORJ02B</t>
  </si>
  <si>
    <t>ORANGE JUICE 2LTR</t>
  </si>
  <si>
    <t>OJP01B</t>
  </si>
  <si>
    <t>ORANGE JUICE PURE 1LT</t>
  </si>
  <si>
    <t>1lt</t>
  </si>
  <si>
    <t>BRO05E</t>
  </si>
  <si>
    <t>BROCCOLI 1KG</t>
  </si>
  <si>
    <t>1KG's</t>
  </si>
  <si>
    <t>CAG02B</t>
  </si>
  <si>
    <t>CARROT GRATED 1KG</t>
  </si>
  <si>
    <t>CNS01B</t>
  </si>
  <si>
    <t>CHIPS HANDCUT S/OFF 20X20MM</t>
  </si>
  <si>
    <t>CHIPS GRADED 20MM 5KG</t>
  </si>
  <si>
    <t>CSO01B</t>
  </si>
  <si>
    <t>CHIPS SK/ON 20MM 5KG</t>
  </si>
  <si>
    <t>Chips : Chunky : 18-20mm : Long 1x5kg</t>
  </si>
  <si>
    <t>CSO06B</t>
  </si>
  <si>
    <t>CHIPS SK/ON RUSTIC 20MM 5KG</t>
  </si>
  <si>
    <t>COL01B</t>
  </si>
  <si>
    <t>COLESLAW 1KG</t>
  </si>
  <si>
    <t>FEP01E</t>
  </si>
  <si>
    <t>FENNEL PREPACK 1KG</t>
  </si>
  <si>
    <t>PLB01B</t>
  </si>
  <si>
    <t>PARSNIP LARGE BATON 5KG</t>
  </si>
  <si>
    <t>PPARSD02060</t>
  </si>
  <si>
    <t>PAD02B</t>
  </si>
  <si>
    <t>PARSNIP DICED 2KG</t>
  </si>
  <si>
    <t>PPARSP00060</t>
  </si>
  <si>
    <t>PAT01B</t>
  </si>
  <si>
    <t>PEELED PARSNIPS</t>
  </si>
  <si>
    <t>PARSNIP T/T 2KG</t>
  </si>
  <si>
    <t>PPEPXD01080</t>
  </si>
  <si>
    <t>PMC01B</t>
  </si>
  <si>
    <t xml:space="preserve">PEPPERS MIX DICED 5*5 </t>
  </si>
  <si>
    <t>PEPPER MIXED CHUNKY 5KG</t>
  </si>
  <si>
    <t>PFB03B</t>
  </si>
  <si>
    <t>POTATO FONDANT</t>
  </si>
  <si>
    <t>POTATO FONDANT BANQUETING 10'S</t>
  </si>
  <si>
    <t>PPOTAG00060</t>
  </si>
  <si>
    <t>POG01B</t>
  </si>
  <si>
    <t>POTATO GRATED 2KG</t>
  </si>
  <si>
    <t>PRW01B</t>
  </si>
  <si>
    <t>POTATO ROOSTER WASH/PEEL V/P 9KG</t>
  </si>
  <si>
    <t>POTATO WASH/PEEL V/P 9KG</t>
  </si>
  <si>
    <t>CUI01B</t>
  </si>
  <si>
    <t>CUCUMBER IRISH (WELGRO) 12'S</t>
  </si>
  <si>
    <t xml:space="preserve">IRISH 12s </t>
  </si>
  <si>
    <t>LEF01E</t>
  </si>
  <si>
    <t>LETTUCE FRISSE</t>
  </si>
  <si>
    <t>LEF01B</t>
  </si>
  <si>
    <t>LETTUCE FRISSE 9</t>
  </si>
  <si>
    <t>SMIZUNA.010</t>
  </si>
  <si>
    <t>MIZ01B</t>
  </si>
  <si>
    <t>MIZUNA 1KG</t>
  </si>
  <si>
    <t>PCM01B</t>
  </si>
  <si>
    <t>MPC01E</t>
  </si>
  <si>
    <t>M-Leaf Pak Choi Bag 1x1each</t>
  </si>
  <si>
    <t>PEG01B</t>
  </si>
  <si>
    <t>PEPPER GREEN DUTCH 25</t>
  </si>
  <si>
    <t>PEG01E</t>
  </si>
  <si>
    <t>PER01E</t>
  </si>
  <si>
    <t>PEPPER RED DUTCH 25</t>
  </si>
  <si>
    <t>PER01B</t>
  </si>
  <si>
    <t>PEY01B</t>
  </si>
  <si>
    <t>PEPPER YELLOW DUTCH 25</t>
  </si>
  <si>
    <t>PEY01E</t>
  </si>
  <si>
    <t>RAB01E</t>
  </si>
  <si>
    <t>RADISH BUNCHED</t>
  </si>
  <si>
    <t>RAB01B</t>
  </si>
  <si>
    <t>RADISH BUNCHED 10'S</t>
  </si>
  <si>
    <t>SCA02E</t>
  </si>
  <si>
    <t>SCALLION BUNCH</t>
  </si>
  <si>
    <t>SCI02E</t>
  </si>
  <si>
    <t>SCALLION IRISH PACK OF 3</t>
  </si>
  <si>
    <t>TRP01E</t>
  </si>
  <si>
    <t>TOMATO ROUND PREPACK DUTCH 1KG</t>
  </si>
  <si>
    <t>TOR01K</t>
  </si>
  <si>
    <t>TIB02B</t>
  </si>
  <si>
    <t>TOMATO IRISH BABY VINE 10X300G</t>
  </si>
  <si>
    <t>TCV03B</t>
  </si>
  <si>
    <t>TOMATO SMALL CHERRY VINE DUTCH 3KG</t>
  </si>
  <si>
    <t>WAT01E</t>
  </si>
  <si>
    <t>WATERCRESS 8X100G</t>
  </si>
  <si>
    <t>100g</t>
  </si>
  <si>
    <t>ARG01B</t>
  </si>
  <si>
    <t>ARTICHOKE GLOBE 18</t>
  </si>
  <si>
    <t>ARJ01K</t>
  </si>
  <si>
    <t>ARTICHOKE JERUSALEM</t>
  </si>
  <si>
    <t>ARTICHOKE JERUSALEM 1KG</t>
  </si>
  <si>
    <t>VASPWHIT010</t>
  </si>
  <si>
    <t>ASW01B</t>
  </si>
  <si>
    <t>ASPARAGUS WHITE 11</t>
  </si>
  <si>
    <t>11's</t>
  </si>
  <si>
    <t>ASW01E</t>
  </si>
  <si>
    <t>ASPARAGUS WHITE EACH</t>
  </si>
  <si>
    <t>EACH</t>
  </si>
  <si>
    <t>BAC02B</t>
  </si>
  <si>
    <t>BABY CORN 12X125G</t>
  </si>
  <si>
    <t>BAC02E</t>
  </si>
  <si>
    <t>BABY CORN 1X125G</t>
  </si>
  <si>
    <t>BABY CORN 125G</t>
  </si>
  <si>
    <t>VBEABROA010</t>
  </si>
  <si>
    <t>BER01B</t>
  </si>
  <si>
    <t>BEANS BROAD 4KG</t>
  </si>
  <si>
    <t>BEANS RUNNER 4KG</t>
  </si>
  <si>
    <t>BEB04B</t>
  </si>
  <si>
    <t>VBEARUNN010</t>
  </si>
  <si>
    <t>BEF01B</t>
  </si>
  <si>
    <t>BEANS EXTRA FINE 1.5KG</t>
  </si>
  <si>
    <t>BEF03K</t>
  </si>
  <si>
    <t xml:space="preserve">BEETROOT FRESH </t>
  </si>
  <si>
    <t>BRO01K</t>
  </si>
  <si>
    <t>BROCCOLI</t>
  </si>
  <si>
    <t>CBI02B</t>
  </si>
  <si>
    <t>CARROT BABY IRISH 60PCS</t>
  </si>
  <si>
    <t>CAM01B</t>
  </si>
  <si>
    <t>CARROT MEDIUM 10KG</t>
  </si>
  <si>
    <t>10kg</t>
  </si>
  <si>
    <t>CAM01K</t>
  </si>
  <si>
    <t>CARROT MEDIUM 1KG</t>
  </si>
  <si>
    <t>CEL03</t>
  </si>
  <si>
    <t>CEL02B</t>
  </si>
  <si>
    <t>CELERY 12</t>
  </si>
  <si>
    <t>CEL02E</t>
  </si>
  <si>
    <t>PCG01B</t>
  </si>
  <si>
    <t>PEPPER CHILLI GREEN 3KG</t>
  </si>
  <si>
    <t>PCR01B</t>
  </si>
  <si>
    <t>PEPPER CHILLI RED 3KG</t>
  </si>
  <si>
    <t>CBF01B</t>
  </si>
  <si>
    <t>COURGETTE BABY FLOWER 16S</t>
  </si>
  <si>
    <t>COU01E</t>
  </si>
  <si>
    <t>COURGETTE DUTCH 1KG</t>
  </si>
  <si>
    <t>GAS02B</t>
  </si>
  <si>
    <t>GIN01K</t>
  </si>
  <si>
    <t>GINGER CHINESE 1KG</t>
  </si>
  <si>
    <t>GINGER 1KG</t>
  </si>
  <si>
    <t>GIC01B</t>
  </si>
  <si>
    <t>LEB02B</t>
  </si>
  <si>
    <t>LEEK BABY 6X200G</t>
  </si>
  <si>
    <t>LEB02E</t>
  </si>
  <si>
    <t>LEEK BABY 1X200G</t>
  </si>
  <si>
    <t>LEEK BABY 200G</t>
  </si>
  <si>
    <t>LEW01E</t>
  </si>
  <si>
    <t>LEEK WHOLE 1KG</t>
  </si>
  <si>
    <t>LEM03E</t>
  </si>
  <si>
    <t>LEMONGRASS 80G</t>
  </si>
  <si>
    <t>80G's</t>
  </si>
  <si>
    <t>LEM09B</t>
  </si>
  <si>
    <t>LEMON GRASS</t>
  </si>
  <si>
    <t>LEMONGRASS 20X50G</t>
  </si>
  <si>
    <t>LEM09E</t>
  </si>
  <si>
    <t>LEMONGRASS 50G.</t>
  </si>
  <si>
    <t>LEM03B</t>
  </si>
  <si>
    <t>LEMONGRASS 12X80G</t>
  </si>
  <si>
    <t>12x80gs</t>
  </si>
  <si>
    <t>MYO01B</t>
  </si>
  <si>
    <t>MCT02B</t>
  </si>
  <si>
    <t>MUSHROOM CUP (50MM) TRAY 2.27KG</t>
  </si>
  <si>
    <t>2.7kgs</t>
  </si>
  <si>
    <t>MUS03B</t>
  </si>
  <si>
    <t>MUSHROOM SHIITAKE 1KG</t>
  </si>
  <si>
    <t>ODP01E</t>
  </si>
  <si>
    <t>ONION WHITE PREPACK 1X1KG</t>
  </si>
  <si>
    <t>ONION DUTCH PREPACK 750G</t>
  </si>
  <si>
    <t>ONS01B</t>
  </si>
  <si>
    <t>ONION SPANISH 20KG</t>
  </si>
  <si>
    <t>ONS01K</t>
  </si>
  <si>
    <t>SHB02K</t>
  </si>
  <si>
    <t>SHALLOT BANANA 1kg</t>
  </si>
  <si>
    <t>SBF01B</t>
  </si>
  <si>
    <t>SHALLOT BANANA 5KG</t>
  </si>
  <si>
    <t>SHALLOT BANANA FRENCH NEW SEASON 5KG</t>
  </si>
  <si>
    <t>SHB02B</t>
  </si>
  <si>
    <t>PAC03E</t>
  </si>
  <si>
    <t>PARSLEY CURLY BAG</t>
  </si>
  <si>
    <t>PCC01B</t>
  </si>
  <si>
    <t>PAR01K</t>
  </si>
  <si>
    <t>PARSNIP 1KG</t>
  </si>
  <si>
    <t>PAP02E</t>
  </si>
  <si>
    <t>PARSNIP PREPACK 500G</t>
  </si>
  <si>
    <t>POB01B</t>
  </si>
  <si>
    <t>POTATO BAKER 10KG</t>
  </si>
  <si>
    <t>Potatoes : Bakers 1x10kg</t>
  </si>
  <si>
    <t>SWP02K</t>
  </si>
  <si>
    <t>SWEET POTATO KG</t>
  </si>
  <si>
    <t>SAL01B</t>
  </si>
  <si>
    <t>SALSIFY 5KG</t>
  </si>
  <si>
    <t>SAL01K</t>
  </si>
  <si>
    <t xml:space="preserve">SALSIFY </t>
  </si>
  <si>
    <t>SPP02E</t>
  </si>
  <si>
    <t>SPINACH PREPACK 500G</t>
  </si>
  <si>
    <t>BRS01B</t>
  </si>
  <si>
    <t>BRUSSEL SPROUT 5KG</t>
  </si>
  <si>
    <t>5KG</t>
  </si>
  <si>
    <t>BSS06B</t>
  </si>
  <si>
    <t>BRUSSEL SPROUT Stalks</t>
  </si>
  <si>
    <t>Stalks 3kg</t>
  </si>
  <si>
    <t>BRS01K</t>
  </si>
  <si>
    <t xml:space="preserve">BRUSSEL SPROUT </t>
  </si>
  <si>
    <t>MSHAMROC010</t>
  </si>
  <si>
    <t>SHP01B</t>
  </si>
  <si>
    <t>SHAMROCK PUNNETS 100G</t>
  </si>
  <si>
    <t>SHAMROCK TRAYS 20X100G</t>
  </si>
  <si>
    <t>CHBRC01</t>
  </si>
  <si>
    <t>C</t>
  </si>
  <si>
    <t>Red Cheddar Block 2.5Kg</t>
  </si>
  <si>
    <t>CBB01E</t>
  </si>
  <si>
    <t>BRIQUE BRIE 1X1.6KG</t>
  </si>
  <si>
    <t>Bul103</t>
  </si>
  <si>
    <t>LEM10B</t>
  </si>
  <si>
    <t>LETTUCE MIXED 8'S</t>
  </si>
  <si>
    <t>8 Mixed lettuce mixed</t>
  </si>
  <si>
    <t>IYM02B</t>
  </si>
  <si>
    <t>IYM01B</t>
  </si>
  <si>
    <t>ORANGE BLOOD 25</t>
  </si>
  <si>
    <t>EGD01E</t>
  </si>
  <si>
    <t>Duck Eggs</t>
  </si>
  <si>
    <t>EGG DUCK 6'S</t>
  </si>
  <si>
    <t>BEM01B</t>
  </si>
  <si>
    <t xml:space="preserve">BEAN MIX </t>
  </si>
  <si>
    <t>BEAN MIX 750G</t>
  </si>
  <si>
    <t>BMO01B</t>
  </si>
  <si>
    <t>BEAN MIX ORGANIC 6X150G</t>
  </si>
  <si>
    <t>6x150gs</t>
  </si>
  <si>
    <t>BMO01E</t>
  </si>
  <si>
    <t>BEAN MIX ORGANIC 150G</t>
  </si>
  <si>
    <t>150g</t>
  </si>
  <si>
    <t>GAB02B</t>
  </si>
  <si>
    <t>GARLIC BLACK 4X200G</t>
  </si>
  <si>
    <t>SWEET POTATO PONT NEUF</t>
  </si>
  <si>
    <t>MON01E</t>
  </si>
  <si>
    <t>MONKEY NUTS 24X150G</t>
  </si>
  <si>
    <t>MONKEY NUTS 150G</t>
  </si>
  <si>
    <t>ONION COLD STORAGE LARGE 20KG</t>
  </si>
  <si>
    <t>PEG03B</t>
  </si>
  <si>
    <t>Garden Peas Fresh</t>
  </si>
  <si>
    <t>PEAS GARDEN 4KG</t>
  </si>
  <si>
    <t>PCG07B</t>
  </si>
  <si>
    <t>PEPPER CHILLI GREEN JALAPENO 2KG</t>
  </si>
  <si>
    <t>PEPPER CHILLI GREEN JALAPENO/SERRANO 2KG</t>
  </si>
  <si>
    <t>PCR06B</t>
  </si>
  <si>
    <t>RED JALAPENO</t>
  </si>
  <si>
    <t>PEPPER CHILLI RED JALAPENO 2KG</t>
  </si>
  <si>
    <t>PSG02B</t>
  </si>
  <si>
    <t>PEPPER SERRANO GREEN CHILLI 2KG</t>
  </si>
  <si>
    <t>PCP03B</t>
  </si>
  <si>
    <t>POTATO CHIPPING PREMIUM WASHED 25KG</t>
  </si>
  <si>
    <t>25kg</t>
  </si>
  <si>
    <t>PCP04B</t>
  </si>
  <si>
    <t>POTATO CHIPPING PREMIUM SPANISH WASHED 20KG</t>
  </si>
  <si>
    <t>POE01B</t>
  </si>
  <si>
    <t>POTATO EMMALIE 5KG</t>
  </si>
  <si>
    <t>PMP01B</t>
  </si>
  <si>
    <t>POTATO MARIS PIPER 25KG</t>
  </si>
  <si>
    <t>PMW02B</t>
  </si>
  <si>
    <t>POTATO MARKIES WASHED 25KG</t>
  </si>
  <si>
    <t>POTATO PURPLE 5KG</t>
  </si>
  <si>
    <t>PUF01B</t>
  </si>
  <si>
    <t>PUMPKIN FRENCH 1</t>
  </si>
  <si>
    <t>Pumpkin French 1x1each</t>
  </si>
  <si>
    <t>PUM01B</t>
  </si>
  <si>
    <t>PUL01B</t>
  </si>
  <si>
    <t>PUMPKIN LARGE</t>
  </si>
  <si>
    <t>PUMPKIN MEDIUM 1</t>
  </si>
  <si>
    <t>APL02E</t>
  </si>
  <si>
    <t>APPLE PINK LADY TRAY 1X6PK</t>
  </si>
  <si>
    <t>APPLE PINK LADY TRAY 6PK</t>
  </si>
  <si>
    <t>APL04B</t>
  </si>
  <si>
    <t>APPLE PINK LADY TRAY 11X6PKS</t>
  </si>
  <si>
    <t>11x6pks</t>
  </si>
  <si>
    <t>APPLE POMEGRANATE 3KG</t>
  </si>
  <si>
    <t>Pomegranate 1x1each</t>
  </si>
  <si>
    <t>FRB01B</t>
  </si>
  <si>
    <t>FRUIT BASKET</t>
  </si>
  <si>
    <t>GOO01B</t>
  </si>
  <si>
    <t>GOOSEBERRY 2KG</t>
  </si>
  <si>
    <t>BUB01B</t>
  </si>
  <si>
    <t>BULLS BLOOD</t>
  </si>
  <si>
    <t>BULLS BLOOD 1KG</t>
  </si>
  <si>
    <t>M-LEAF AFFILIA CRESS BAG</t>
  </si>
  <si>
    <t>M-Leaf Affilia Cress Bag 1x1each</t>
  </si>
  <si>
    <t>FEH01B</t>
  </si>
  <si>
    <t>FENNEL HERB 50G</t>
  </si>
  <si>
    <t>MMF01E</t>
  </si>
  <si>
    <t>MUSTARD CRESS FRILL</t>
  </si>
  <si>
    <t>M-LEAF MUSTARD FRILL BAG</t>
  </si>
  <si>
    <t>MSR02B</t>
  </si>
  <si>
    <t>SEA ROSEMARY</t>
  </si>
  <si>
    <t>M-LEAF SEA ROSEMARY PKT</t>
  </si>
  <si>
    <t>WLT01B</t>
  </si>
  <si>
    <t xml:space="preserve">WHEATGRASS LIVING TRAY </t>
  </si>
  <si>
    <t>WHEATGRASS LIVING TRAY 1</t>
  </si>
  <si>
    <t>MUSHROOM PARIS BROWN 3KG</t>
  </si>
  <si>
    <t>Mushrooms : Paris Brown 1x3kg</t>
  </si>
  <si>
    <t>RHP01B</t>
  </si>
  <si>
    <t>PREPARED RHUBARB</t>
  </si>
  <si>
    <t>RHUBARB PREP 10KG</t>
  </si>
  <si>
    <t>PFR01E</t>
  </si>
  <si>
    <t>PFB01B</t>
  </si>
  <si>
    <t>POTATO FONDANT RECTANGULAR</t>
  </si>
  <si>
    <t>garlpuree1</t>
  </si>
  <si>
    <t>GAP07E</t>
  </si>
  <si>
    <t>GARLIC PUREE 1KG.</t>
  </si>
  <si>
    <t>1kg.</t>
  </si>
  <si>
    <t>EFR02E</t>
  </si>
  <si>
    <t>EGGS FREE RANGE PREPACKS 30'S</t>
  </si>
  <si>
    <t>EMP02E</t>
  </si>
  <si>
    <t>EGGS MEDIUM PREPACKS 30S</t>
  </si>
  <si>
    <t>Must12</t>
  </si>
  <si>
    <t>MCM01B</t>
  </si>
  <si>
    <t>MUSTARD CLASSIC MEDIUM HOT 10X875ML</t>
  </si>
  <si>
    <t>PTL01E</t>
  </si>
  <si>
    <t>Peppers Traffic Light Pack 1x3</t>
  </si>
  <si>
    <t>PEPPER TRAFFIC LIGHT 3PK</t>
  </si>
  <si>
    <t>PTL01</t>
  </si>
  <si>
    <t>HAC04E</t>
  </si>
  <si>
    <t>HALLOUMI CHEESE 250G</t>
  </si>
  <si>
    <t>HAC05E</t>
  </si>
  <si>
    <t>HALLOUMI CHEESE</t>
  </si>
  <si>
    <t>HALLOUMI CHEESE 250G.</t>
  </si>
  <si>
    <t>BCI02K</t>
  </si>
  <si>
    <t>BEETROOT CANDY IRISH 1KG</t>
  </si>
  <si>
    <t>FMANGRTE010</t>
  </si>
  <si>
    <t>MAR03B</t>
  </si>
  <si>
    <t>MANGO RTE 7</t>
  </si>
  <si>
    <t>PPARSR00060</t>
  </si>
  <si>
    <t>PAW01B</t>
  </si>
  <si>
    <t xml:space="preserve">PARSNIPS HAND CUT ROAST </t>
  </si>
  <si>
    <t>PARSNIP WEDGED 5KG</t>
  </si>
  <si>
    <t>SALFALFA010</t>
  </si>
  <si>
    <t>SPA02E</t>
  </si>
  <si>
    <t>SPROUT ALFALFA 80G</t>
  </si>
  <si>
    <t>MLK01E</t>
  </si>
  <si>
    <t>M-LEAF KALE BAG</t>
  </si>
  <si>
    <t>M-Leaf Kale Bag 1x1kgeach</t>
  </si>
  <si>
    <t>Gala Apples</t>
  </si>
  <si>
    <t>APPLE GALA 150's</t>
  </si>
  <si>
    <t>CSH01B</t>
  </si>
  <si>
    <t>Sweet Heart Cabbage</t>
  </si>
  <si>
    <t>CABBAGE SWEET HEART 10'S</t>
  </si>
  <si>
    <t>CSH01E</t>
  </si>
  <si>
    <t>CABBAGE SWEET HEART EACH</t>
  </si>
  <si>
    <t>MICROPOTS</t>
  </si>
  <si>
    <t>POM02B</t>
  </si>
  <si>
    <t>POTATO MICRO 10KG</t>
  </si>
  <si>
    <t>pictom</t>
  </si>
  <si>
    <t>TIL01B</t>
  </si>
  <si>
    <t>TOMATO IRISH LOOSE PICCOLLO 3KG</t>
  </si>
  <si>
    <t>TIP02B</t>
  </si>
  <si>
    <t>TOMATO IRISH PICOLLO 10X250G</t>
  </si>
  <si>
    <t>TIP02E</t>
  </si>
  <si>
    <t>TOMATO IRISH PICOLLO 250G</t>
  </si>
  <si>
    <t>SUNTOMS</t>
  </si>
  <si>
    <t>TIL02B</t>
  </si>
  <si>
    <t>TOMATO IRISH LOOSE SUNSTREAM 3KG</t>
  </si>
  <si>
    <t>tombryY</t>
  </si>
  <si>
    <t>TOY01E</t>
  </si>
  <si>
    <t>TOMBERRIES YELLOW 125G</t>
  </si>
  <si>
    <t>SHR01B</t>
  </si>
  <si>
    <t>SHALLOT ROUND 5KG</t>
  </si>
  <si>
    <t>Shallots : Round 1x5kg</t>
  </si>
  <si>
    <t>SHR01K</t>
  </si>
  <si>
    <t>SHALLOT ROUND 1kg</t>
  </si>
  <si>
    <t>VPARSNIP020</t>
  </si>
  <si>
    <t>FLB01B</t>
  </si>
  <si>
    <t>Borage Flower</t>
  </si>
  <si>
    <t>FLOWER BORAGE 30G</t>
  </si>
  <si>
    <t>MIL01B</t>
  </si>
  <si>
    <t>Ice Lettuce Leaf</t>
  </si>
  <si>
    <t>M-LEAF ICE LETTUCE PKT</t>
  </si>
  <si>
    <t>MSB02B</t>
  </si>
  <si>
    <t>Sea Beet</t>
  </si>
  <si>
    <t>M-LEAF SEA BEET BAG PKT</t>
  </si>
  <si>
    <t>MSB03B</t>
  </si>
  <si>
    <t>Sea Buckshorn</t>
  </si>
  <si>
    <t>M-LEAF SEA BUCKSHORN PKT</t>
  </si>
  <si>
    <t>MSP01B</t>
  </si>
  <si>
    <t>Sea Purslane</t>
  </si>
  <si>
    <t>M-LEAF SEA PURSLANE PKT</t>
  </si>
  <si>
    <t>FOM01B</t>
  </si>
  <si>
    <t>Foragers Mix</t>
  </si>
  <si>
    <t>FORAGERS MIX TENDER LEAF 4X250G</t>
  </si>
  <si>
    <t>CLEMENTINE PUNNET 750G</t>
  </si>
  <si>
    <t>750g</t>
  </si>
  <si>
    <t>ACT01E</t>
  </si>
  <si>
    <t>APPLE COOKING TRAY 500G</t>
  </si>
  <si>
    <t>EFR06B</t>
  </si>
  <si>
    <t>EGGS FREE RANGE PREPACKS FOXBROOK 8X15'S</t>
  </si>
  <si>
    <t>Foxbrook 8x15 IRISH</t>
  </si>
  <si>
    <t>EFR06E</t>
  </si>
  <si>
    <t>EGGS FREE RANGE PREPACKS FOXBROOK 15'S</t>
  </si>
  <si>
    <t>15's Foxbrook IRISH</t>
  </si>
  <si>
    <t>ALO01E</t>
  </si>
  <si>
    <t>MILK OAT ORIGINAL 1LTR</t>
  </si>
  <si>
    <t>1ltr Professional</t>
  </si>
  <si>
    <t>CFLST01</t>
  </si>
  <si>
    <t>CSS02B</t>
  </si>
  <si>
    <t>CAULIFLOWER SWEET STEM 4X500G</t>
  </si>
  <si>
    <t>4x500gs</t>
  </si>
  <si>
    <t>CHOYSUM01</t>
  </si>
  <si>
    <t>CHS04B</t>
  </si>
  <si>
    <t>CHOY SUM 5KG</t>
  </si>
  <si>
    <t>PGW04B</t>
  </si>
  <si>
    <t>POTATO GOLDEN WONDER 8X2.5KG</t>
  </si>
  <si>
    <t>8x2.5kg</t>
  </si>
  <si>
    <t>MAYG</t>
  </si>
  <si>
    <t>PMG01B</t>
  </si>
  <si>
    <t>POTATO MAYAN GOLD 3KG</t>
  </si>
  <si>
    <t>3KG's</t>
  </si>
  <si>
    <t>HUMUS</t>
  </si>
  <si>
    <t>HUM01B</t>
  </si>
  <si>
    <t>HUMMUS 2KG</t>
  </si>
  <si>
    <t>TIR01B</t>
  </si>
  <si>
    <t>TIR01E</t>
  </si>
  <si>
    <t>TOMATO IRISH RAINBOW 220G</t>
  </si>
  <si>
    <t>TOMATO IRISH RAINBOW 10X220G</t>
  </si>
  <si>
    <t>TIS02B</t>
  </si>
  <si>
    <t>TOMATO IRISH SUNSTREAM 10X250G</t>
  </si>
  <si>
    <t>DDL01B</t>
  </si>
  <si>
    <t>DULCE DE LECHE 6KG</t>
  </si>
  <si>
    <t>MUSTARD CRESS 125grm PUNNET</t>
  </si>
  <si>
    <t>1punnet</t>
  </si>
  <si>
    <t>PEACHES  . UNIT</t>
  </si>
  <si>
    <t>POTATO FONDANT x1 EACH</t>
  </si>
  <si>
    <t>RADISH . PACKET</t>
  </si>
  <si>
    <t>FNECTARI210</t>
  </si>
  <si>
    <t>NECTARINES . UNIT</t>
  </si>
  <si>
    <t>BEANSPROUTS 227grm PACKET</t>
  </si>
  <si>
    <t>LETTUCE SOFT . UNIT</t>
  </si>
  <si>
    <t>BEETROOT PREPACK 250grm PACKET</t>
  </si>
  <si>
    <t>SCALLIONS . BUNCH</t>
  </si>
  <si>
    <t>PEPPERS GREEN . UNIT</t>
  </si>
  <si>
    <t>TOMATOES BEEF . Each</t>
  </si>
  <si>
    <t>POTATOES MINI . 1kg</t>
  </si>
  <si>
    <t>CUCUMBERS . UNIT</t>
  </si>
  <si>
    <t>RHUBARB . BUNCH</t>
  </si>
  <si>
    <t>FIGS . UNIT</t>
  </si>
  <si>
    <t>Each</t>
  </si>
  <si>
    <t>PEPPERS YELLOW . UNIT</t>
  </si>
  <si>
    <t>SPROUTS . 500g</t>
  </si>
  <si>
    <t>packet</t>
  </si>
  <si>
    <t>1packet</t>
  </si>
  <si>
    <t>STARFRUIT . UNIT</t>
  </si>
  <si>
    <t>PARSNIP  . 500gms</t>
  </si>
  <si>
    <t>punnet</t>
  </si>
  <si>
    <t>500gms</t>
  </si>
  <si>
    <t>TURNIPS SWEDE . UNIT</t>
  </si>
  <si>
    <t>BABY CORN . PACKET</t>
  </si>
  <si>
    <t>TOMATOES CHERRY RED 250grm PUNNET</t>
  </si>
  <si>
    <t>ICEBERG . UNIT</t>
  </si>
  <si>
    <t>CELERY . UNIT</t>
  </si>
  <si>
    <t>VKALE...020EP-407</t>
  </si>
  <si>
    <t>Kale 250 gm</t>
  </si>
  <si>
    <t>KALE</t>
  </si>
  <si>
    <t>250 G</t>
  </si>
  <si>
    <t>COS  . UNIT</t>
  </si>
  <si>
    <t>PHYSALIS 100G PUNNET</t>
  </si>
  <si>
    <t>CABBAGE GREEN YORK . UNIT</t>
  </si>
  <si>
    <t>BABY GEM . 2-pack</t>
  </si>
  <si>
    <t>APPLES BRAMLEY . 1kg</t>
  </si>
  <si>
    <t>WATERCRESS . PUNNET</t>
  </si>
  <si>
    <t>CARROTS . 1kg</t>
  </si>
  <si>
    <t>ONIONS RED . 1kg</t>
  </si>
  <si>
    <t>AUBERGINES . UNIT</t>
  </si>
  <si>
    <t>OAK LEAF . UNIT</t>
  </si>
  <si>
    <t>FPOMMEGR010EP-84</t>
  </si>
  <si>
    <t>Pomegranate  each</t>
  </si>
  <si>
    <t>PLUMS RED . 500gm</t>
  </si>
  <si>
    <t>MOULI . UNIT</t>
  </si>
  <si>
    <t>ONIONS DUTCH . 1kg</t>
  </si>
  <si>
    <t>LOLLO ROSSA . UNIT</t>
  </si>
  <si>
    <t>PEPPERS RED . UNIT</t>
  </si>
  <si>
    <t>LEMON GRASS 100grm BUNCH</t>
  </si>
  <si>
    <t>bunch</t>
  </si>
  <si>
    <t>1bunch</t>
  </si>
  <si>
    <t>RADICCHIO . UNIT</t>
  </si>
  <si>
    <t>MANGO  . UNIT</t>
  </si>
  <si>
    <t>BANANAS . 1x5</t>
  </si>
  <si>
    <t>5 each</t>
  </si>
  <si>
    <t>GRAPEFRUIT WHITE . 1x4 UNIT</t>
  </si>
  <si>
    <t>KIWIS  .1x6 UNIT</t>
  </si>
  <si>
    <t>FLAT PARSLEY 100grm  100grm</t>
  </si>
  <si>
    <t>BROCCOLI TENDER STEM 1 X 200g</t>
  </si>
  <si>
    <t>1X200G</t>
  </si>
  <si>
    <t>CAULIFLOWER . UNIT</t>
  </si>
  <si>
    <t>PEARS . 1x4</t>
  </si>
  <si>
    <t>4packet</t>
  </si>
  <si>
    <t>BASIL 100grm  100grm</t>
  </si>
  <si>
    <t>BAY LEAF 100grm  100grm</t>
  </si>
  <si>
    <t>CHIVE 100grm  100grm</t>
  </si>
  <si>
    <t>CORIANDER 100grm  100grm</t>
  </si>
  <si>
    <t>DILL 100grm  100grm</t>
  </si>
  <si>
    <t>MINT 100grm  100grm</t>
  </si>
  <si>
    <t>OREGANO 100grm  100grm</t>
  </si>
  <si>
    <t>ROSEMARY 100grm  100grm</t>
  </si>
  <si>
    <t>TARRAGON 100grm  100grm</t>
  </si>
  <si>
    <t>THYME 100grm  100grm</t>
  </si>
  <si>
    <t>PINEAPPLE . UNIT</t>
  </si>
  <si>
    <t>MINI PAK CHOY TWIN PACKET</t>
  </si>
  <si>
    <t>CHERVIL 100grm  100grm</t>
  </si>
  <si>
    <t>SAGE 100grm  100grm</t>
  </si>
  <si>
    <t>LIMES . 1x6 UNIT</t>
  </si>
  <si>
    <t>BLUEBERRIES 125grm PUNNET</t>
  </si>
  <si>
    <t>125gms</t>
  </si>
  <si>
    <t>LEMONS . 1x6 UNIT</t>
  </si>
  <si>
    <t>BEETROOT RAW . 1kg</t>
  </si>
  <si>
    <t>CABBAGE RED . UNIT</t>
  </si>
  <si>
    <t>ONIONS SPANISH . 1x3</t>
  </si>
  <si>
    <t>SQUASH BUTTERNUT . UNIT</t>
  </si>
  <si>
    <t>CHINESE LEAF . UNIT</t>
  </si>
  <si>
    <t>APPLES GOLDEN DELICIOUS . 1x6</t>
  </si>
  <si>
    <t>APPLES GRANNYSMITH . 1x6</t>
  </si>
  <si>
    <t>CELERIAC . UNIT</t>
  </si>
  <si>
    <t>POTATOES SWEET . 1kg</t>
  </si>
  <si>
    <t>TOMATOES . 1kg</t>
  </si>
  <si>
    <t>APPLES RED . 1x6</t>
  </si>
  <si>
    <t>SATSUMAS . 1x6 Pack</t>
  </si>
  <si>
    <t>CRANBERRIES 340grm PUNNET</t>
  </si>
  <si>
    <t>340gms</t>
  </si>
  <si>
    <t>ASPARAGUS 250gm BUNCH</t>
  </si>
  <si>
    <t>MELON HONEYDEW . UNIT</t>
  </si>
  <si>
    <t>COURGETTES GREEN . 1kg</t>
  </si>
  <si>
    <t>BROCCOLI . 1kg</t>
  </si>
  <si>
    <t>RASPBERRIES 125grm PUNNET</t>
  </si>
  <si>
    <t>MELON GALIA . UNIT</t>
  </si>
  <si>
    <t>HORSE RADISH . Unit</t>
  </si>
  <si>
    <t>LEEKS . 1kg</t>
  </si>
  <si>
    <t>SLENDIVE010</t>
  </si>
  <si>
    <t>ENDIVE . UNIT</t>
  </si>
  <si>
    <t>GRAPES BLACK SEEDLESS . 500grm</t>
  </si>
  <si>
    <t>GRAPES GREEN SEEDLESS . 500grm</t>
  </si>
  <si>
    <t>GRAPES MIXSEEDLESS . 500grm</t>
  </si>
  <si>
    <t>CABBAGE SAVOY . UNIT</t>
  </si>
  <si>
    <t>BLACKBERRIES 125grm PUNNET</t>
  </si>
  <si>
    <t>TOMATOES VINE . 1kg</t>
  </si>
  <si>
    <t>FENNEL BULB . 1kg</t>
  </si>
  <si>
    <t>chrz02</t>
  </si>
  <si>
    <t>779000i</t>
  </si>
  <si>
    <t>Spice Chorizo Ring La Alegria 200g</t>
  </si>
  <si>
    <t>200 g</t>
  </si>
  <si>
    <t>CARROT SHREDDED . 1kg</t>
  </si>
  <si>
    <t>TOMATOES CHERRY YELLOW 250grm PUNNET</t>
  </si>
  <si>
    <t>PASSION FRUIT . 1x6</t>
  </si>
  <si>
    <t>Herb Edible Flower Punnet</t>
  </si>
  <si>
    <t>20g</t>
  </si>
  <si>
    <t>MELON CANTALOUPE . UNIT</t>
  </si>
  <si>
    <t>GRAPEFRUIT PINK . 1x4 UNIT</t>
  </si>
  <si>
    <t>TURNIP BATON 10*10 . 2KG</t>
  </si>
  <si>
    <t>TURNIP DICED 10*10 . 2KG</t>
  </si>
  <si>
    <t>PTURNS00060</t>
  </si>
  <si>
    <t>TURNIP SLICED . 2KG</t>
  </si>
  <si>
    <t>Salad P/P Florette Catering 1X500Gr</t>
  </si>
  <si>
    <t>SALSIFY . 1kg</t>
  </si>
  <si>
    <t>SHALLOTS BANANA  . 1kg</t>
  </si>
  <si>
    <t>SPINACH BABY 500g Bag</t>
  </si>
  <si>
    <t>ROCKET . 500grm</t>
  </si>
  <si>
    <t>Split Mixed Leaf 1 x 500g</t>
  </si>
  <si>
    <t>1x500g</t>
  </si>
  <si>
    <t>CABBAGE DUTCH . UNIT</t>
  </si>
  <si>
    <t>CHILLIES RED 500grm PACKET</t>
  </si>
  <si>
    <t>CHILLIES GREEN 500grm PACKET</t>
  </si>
  <si>
    <t>TOMATOES PLUM . 1kg</t>
  </si>
  <si>
    <t>725006i</t>
  </si>
  <si>
    <t>Cinnamon Sticks 150G</t>
  </si>
  <si>
    <t>150 g</t>
  </si>
  <si>
    <t>FPAWPAW.210</t>
  </si>
  <si>
    <t>PAW PAW . UNIT</t>
  </si>
  <si>
    <t>GARLIC STRING . STRING</t>
  </si>
  <si>
    <t>STRAWBERRIES 500gm</t>
  </si>
  <si>
    <t>725081i</t>
  </si>
  <si>
    <t>Onion Powder 350g</t>
  </si>
  <si>
    <t>350g</t>
  </si>
  <si>
    <t>768003i</t>
  </si>
  <si>
    <t>Distilled White Vinegar 1 x 5 Litre</t>
  </si>
  <si>
    <t>1 x 5 litre</t>
  </si>
  <si>
    <t>MUSHROOMS SLICED . 1KG</t>
  </si>
  <si>
    <t>Garlic Pulp (Puree) 1 Kg Tub</t>
  </si>
  <si>
    <t>1 tub</t>
  </si>
  <si>
    <t>707002i</t>
  </si>
  <si>
    <t>Panko Breadcrumbs 1 x 1 Kg</t>
  </si>
  <si>
    <t>1 x 1 kg</t>
  </si>
  <si>
    <t>767000i</t>
  </si>
  <si>
    <t>Chick Peas 1 x 2.5kg</t>
  </si>
  <si>
    <t>1x2.5kg</t>
  </si>
  <si>
    <t>KBN02</t>
  </si>
  <si>
    <t>765010i</t>
  </si>
  <si>
    <t>Red Kidney Beans 1 x 2.5Kg</t>
  </si>
  <si>
    <t>POTATOES WASHED ROOSTERS</t>
  </si>
  <si>
    <t>ORANGES LARGE . 1x6 UNIT</t>
  </si>
  <si>
    <t>CABBAGE DUTCH SHREDDED . 2KG</t>
  </si>
  <si>
    <t>CABBAGE GREEN SHREDDED . 2KG</t>
  </si>
  <si>
    <t>CELERY SLICED . 2KG</t>
  </si>
  <si>
    <t>Prep Veg Turnip Diced 30/30 2Kg</t>
  </si>
  <si>
    <t>GINGER . 1kg</t>
  </si>
  <si>
    <t>COLESLAW . 2KG</t>
  </si>
  <si>
    <t>GARLIC PUREE 1kg TUB</t>
  </si>
  <si>
    <t>744017i</t>
  </si>
  <si>
    <t>Whole Unsalted Peanuts (Skin Off) 1Kg</t>
  </si>
  <si>
    <t>732002i</t>
  </si>
  <si>
    <t>Ketjap Manis Soy Sauce 625Ml</t>
  </si>
  <si>
    <t>625 ml</t>
  </si>
  <si>
    <t>ASPARAGUS WHITE 500grm BUNCH</t>
  </si>
  <si>
    <t>CHICORY  Green. 1kg</t>
  </si>
  <si>
    <t>medegg2</t>
  </si>
  <si>
    <t>777003i</t>
  </si>
  <si>
    <t>EGGS MEDIUM 1 x 30 TRAY</t>
  </si>
  <si>
    <t>1  x 30</t>
  </si>
  <si>
    <t>REDCURRANTS 125grm PUNNET</t>
  </si>
  <si>
    <t>PARSLEY  . CHIP</t>
  </si>
  <si>
    <t>CARROT BATON 10*10 . 2KG</t>
  </si>
  <si>
    <t>CARROT DICED 10*10 . 2KG</t>
  </si>
  <si>
    <t>CARROT DICED 20*20 . 2KG</t>
  </si>
  <si>
    <t>CARROT SHREDDED . 2KG</t>
  </si>
  <si>
    <t>CARROT PEELED . 2KG</t>
  </si>
  <si>
    <t>CARROT SLICED . 2KG</t>
  </si>
  <si>
    <t>POTATO DICED 20*20 . 2KG</t>
  </si>
  <si>
    <t>POTATO SHREDDED . 2KG</t>
  </si>
  <si>
    <t>POTATO SLICED . 2KG</t>
  </si>
  <si>
    <t>MUSHROOMS BREAKFAST FLAT 1.8kg CHIP</t>
  </si>
  <si>
    <t>BEANSPROUTS LOOSE 4kg BAG</t>
  </si>
  <si>
    <t>4kg</t>
  </si>
  <si>
    <t>768007i</t>
  </si>
  <si>
    <t>Red Wine Vinegar 5 Litre</t>
  </si>
  <si>
    <t>5 litre</t>
  </si>
  <si>
    <t>basamic</t>
  </si>
  <si>
    <t>768000i</t>
  </si>
  <si>
    <t>Balsamic Vinegar Glaze 500ml</t>
  </si>
  <si>
    <t>500 ml</t>
  </si>
  <si>
    <t>CAR-TUR DICED 20*20 . 2KG</t>
  </si>
  <si>
    <t>MUSTARD CRESS x16 BOX</t>
  </si>
  <si>
    <t>16each</t>
  </si>
  <si>
    <t>767006i</t>
  </si>
  <si>
    <t>Jalapeno Sliced Green 1 X 3Kg</t>
  </si>
  <si>
    <t>1 x 3 kg</t>
  </si>
  <si>
    <t>PCARRC00060</t>
  </si>
  <si>
    <t>CARROT HAND CUT . 2KG</t>
  </si>
  <si>
    <t>Turmeric  400g</t>
  </si>
  <si>
    <t>400 g</t>
  </si>
  <si>
    <t>GARLIC PEELED 1kg TUB</t>
  </si>
  <si>
    <t>CHILLIES GREEN . 1kg</t>
  </si>
  <si>
    <t>wtr</t>
  </si>
  <si>
    <t>Panna Still Water Bottle 24 X 500Ml</t>
  </si>
  <si>
    <t>24 x 500 ml</t>
  </si>
  <si>
    <t>popa02</t>
  </si>
  <si>
    <t>701000i</t>
  </si>
  <si>
    <t>Poppadoms 1Kg</t>
  </si>
  <si>
    <t>CARROT H-CUT WEDGES 2kg</t>
  </si>
  <si>
    <t>MUSHROOMS PORTOBELLO 1.5kg BOX</t>
  </si>
  <si>
    <t>1.5kg</t>
  </si>
  <si>
    <t>SPINACH BABY 1kg BOX</t>
  </si>
  <si>
    <t>713012i</t>
  </si>
  <si>
    <t>Large Pickled Gherkins 1 x 2.5Kg</t>
  </si>
  <si>
    <t>2.5kg</t>
  </si>
  <si>
    <t>725045i</t>
  </si>
  <si>
    <t>Cajun Spice 400G</t>
  </si>
  <si>
    <t>ROCKET . 1kg</t>
  </si>
  <si>
    <t>Natural Greek Yogurts 1 x 2Kg</t>
  </si>
  <si>
    <t>1 x 2 kg</t>
  </si>
  <si>
    <t>YOGHURT PROBIOTIC 2kg</t>
  </si>
  <si>
    <t>Natural Probiotic Yoghurts 1 x 2Kg</t>
  </si>
  <si>
    <t>MUSHROOMS CUP 2.27kg CHIP</t>
  </si>
  <si>
    <t>2.27kg chip</t>
  </si>
  <si>
    <t>773010i</t>
  </si>
  <si>
    <t>Dairygold Butter Portion 1 x 150</t>
  </si>
  <si>
    <t>1 x 150</t>
  </si>
  <si>
    <t>pasta1</t>
  </si>
  <si>
    <t>746002i</t>
  </si>
  <si>
    <t>Penne pasta 3kg</t>
  </si>
  <si>
    <t>3 kg</t>
  </si>
  <si>
    <t>742003i</t>
  </si>
  <si>
    <t>Parchment Baking Paper 450M X 50M</t>
  </si>
  <si>
    <t>450m x 50 m</t>
  </si>
  <si>
    <t>LEMON JUICE 1ltr BOTTLE</t>
  </si>
  <si>
    <t>1ltr</t>
  </si>
  <si>
    <t>ONION DICED 10*10 . 2KG</t>
  </si>
  <si>
    <t>ONION SLICED . 2KG</t>
  </si>
  <si>
    <t>CHILLIES RED . 1kg</t>
  </si>
  <si>
    <t>BUAM01</t>
  </si>
  <si>
    <t>1016B</t>
  </si>
  <si>
    <t>744004i</t>
  </si>
  <si>
    <t>Desiccated Coconut 1Kg</t>
  </si>
  <si>
    <t>MESCULIN GREEN 1KG BOX</t>
  </si>
  <si>
    <t>nutv8</t>
  </si>
  <si>
    <t>756007i</t>
  </si>
  <si>
    <t>Sunflower Seeds 1Kg</t>
  </si>
  <si>
    <t>CABBAGE RED SHREDDED . 2KG</t>
  </si>
  <si>
    <t>CAR-PAR-TUR H-CUT WEDGES 2kg</t>
  </si>
  <si>
    <t>PARSNIP BATON 10*10 . 2KG</t>
  </si>
  <si>
    <t>PARSNIP DICED 10*10 . 2KG</t>
  </si>
  <si>
    <t>PARSNIP PEELED . 2KG</t>
  </si>
  <si>
    <t>LETTUCE SOFT x12 BOX</t>
  </si>
  <si>
    <t>12each</t>
  </si>
  <si>
    <t>SCALLIONS x12 BOX</t>
  </si>
  <si>
    <t>742006i</t>
  </si>
  <si>
    <t>Tin Foil 450M X 75M</t>
  </si>
  <si>
    <t>450m x 75 m</t>
  </si>
  <si>
    <t>MUSHROOMS BUTTON 2.27kg CHIP</t>
  </si>
  <si>
    <t>753005i</t>
  </si>
  <si>
    <t>Table Salt 1 x 6Kg</t>
  </si>
  <si>
    <t>1 x 6 kg</t>
  </si>
  <si>
    <t>714002i</t>
  </si>
  <si>
    <t>Red Cooking Wine 1 x 5 Litre</t>
  </si>
  <si>
    <t>714004i</t>
  </si>
  <si>
    <t>White Cooking Wine 1 x 5 Litre</t>
  </si>
  <si>
    <t>ONION RED SLICED . 2KG</t>
  </si>
  <si>
    <t>SOUP MIX DICED 10*10 . 2kg</t>
  </si>
  <si>
    <t>TURNIP BATON 10*10 . 5kg</t>
  </si>
  <si>
    <t>1 BATON kg</t>
  </si>
  <si>
    <t>TURNIP DICED 10*10 . 5kg</t>
  </si>
  <si>
    <t>PTURNP00050</t>
  </si>
  <si>
    <t>TURNIP PEELED . 5KG</t>
  </si>
  <si>
    <t>CHESTNUTS VAC PACK 400grm PUNNET</t>
  </si>
  <si>
    <t>cling</t>
  </si>
  <si>
    <t>742002i</t>
  </si>
  <si>
    <t>Cling Film 450M X 300M (18)</t>
  </si>
  <si>
    <t>450m x 300m (18 m (18)</t>
  </si>
  <si>
    <t>ONION RED DICED 10*10 . 2KG</t>
  </si>
  <si>
    <t>ONION RED PEELED . 2KG</t>
  </si>
  <si>
    <t>PARSNIP HAND CUT . 2KG</t>
  </si>
  <si>
    <t>Large Blue Vinyl Gloves 1 x 100s</t>
  </si>
  <si>
    <t>1 x 100 s</t>
  </si>
  <si>
    <t>S1577</t>
  </si>
  <si>
    <t>Medium Blue Vinyl Gloves 1 x 100s</t>
  </si>
  <si>
    <t>724001i</t>
  </si>
  <si>
    <t>Cracked Black Pepper 500G</t>
  </si>
  <si>
    <t>500 g</t>
  </si>
  <si>
    <t>1996001DEP52</t>
  </si>
  <si>
    <t>780008i</t>
  </si>
  <si>
    <t>CREAM 2L</t>
  </si>
  <si>
    <t>2 ltr</t>
  </si>
  <si>
    <t>Diced Red Pepper Tub</t>
  </si>
  <si>
    <t>1x1kg</t>
  </si>
  <si>
    <t>CHMS1</t>
  </si>
  <si>
    <t>MUSHROOMS CHESTNUT 2.27kg CHIP</t>
  </si>
  <si>
    <t>Riverrock Still Water Bottle 24 X 500Ml</t>
  </si>
  <si>
    <t>swater6</t>
  </si>
  <si>
    <t>Riverrock Sparkling Water Bottle 24 X 500Ml</t>
  </si>
  <si>
    <t>773009i</t>
  </si>
  <si>
    <t>Kerrymaid Spread 2Kg</t>
  </si>
  <si>
    <t>GHK4</t>
  </si>
  <si>
    <t>713002i</t>
  </si>
  <si>
    <t>Medium Gherkins 1.5Kg</t>
  </si>
  <si>
    <t>756005i</t>
  </si>
  <si>
    <t>Pumpkins Seeds 1Kg</t>
  </si>
  <si>
    <t>768008i</t>
  </si>
  <si>
    <t>White Wine Vinegar 5Litre</t>
  </si>
  <si>
    <t>PEPPERS MIX DICED 10*10 . 2KG</t>
  </si>
  <si>
    <t>PPEPXS00060</t>
  </si>
  <si>
    <t>PEPPERS MIX SLICED . 2KG</t>
  </si>
  <si>
    <t>SPROUTS 5kg BAG</t>
  </si>
  <si>
    <t>VW732</t>
  </si>
  <si>
    <t>MUSHROOMS SLICED 2KG</t>
  </si>
  <si>
    <t>Smoked Paprika 1Kg</t>
  </si>
  <si>
    <t>TURNIPS SWEDE 10kg BAG</t>
  </si>
  <si>
    <t>RED CHARD 1kg BOX</t>
  </si>
  <si>
    <t>Sour Cream 2Kg</t>
  </si>
  <si>
    <t>778007i</t>
  </si>
  <si>
    <t>FRESH ORANGE JUICE  2ltr</t>
  </si>
  <si>
    <t>2ltr</t>
  </si>
  <si>
    <t>TOMATOES VINE 5kg BOX</t>
  </si>
  <si>
    <t>POTATOES BAKE 10kg BAG</t>
  </si>
  <si>
    <t>Star Anise Triple Lion 130G</t>
  </si>
  <si>
    <t>130 g</t>
  </si>
  <si>
    <t>LIMES x54 BOX</t>
  </si>
  <si>
    <t>54each</t>
  </si>
  <si>
    <t>713013i</t>
  </si>
  <si>
    <t>Newforge Sliced Gherkins 1 x 2.3Kg.</t>
  </si>
  <si>
    <t>2.3kg</t>
  </si>
  <si>
    <t>APPLES BRAEBURN  12.5kg x72 BOX</t>
  </si>
  <si>
    <t>72 x box</t>
  </si>
  <si>
    <t>PCELED02060</t>
  </si>
  <si>
    <t>CELERY DICED 10*10  . 2KG</t>
  </si>
  <si>
    <t>PLEEKD02060</t>
  </si>
  <si>
    <t>LEEKS DICED 10*10 . 2KG</t>
  </si>
  <si>
    <t>LEEKS SLICED . 2KG</t>
  </si>
  <si>
    <t>TOMATOES CHERRY RED 9x250grm BOX</t>
  </si>
  <si>
    <t>9each</t>
  </si>
  <si>
    <t>BEETROOT RAW 5kg BAG</t>
  </si>
  <si>
    <t>TK02</t>
  </si>
  <si>
    <t>736001i</t>
  </si>
  <si>
    <t>Global Ketchup Drum 4.5Kg</t>
  </si>
  <si>
    <t>4.5kg</t>
  </si>
  <si>
    <t>Creme Fraiche 2Kg</t>
  </si>
  <si>
    <t>774011i</t>
  </si>
  <si>
    <t>Sliced White Cheddar Cheese 1Kg</t>
  </si>
  <si>
    <t>774009i</t>
  </si>
  <si>
    <t>Sliced Red Cheddar Cheese 1Kg</t>
  </si>
  <si>
    <t>CORIANDER . 1kg</t>
  </si>
  <si>
    <t>TOMATOES 6kg BOX</t>
  </si>
  <si>
    <t>CELERIAC 10kg BAG</t>
  </si>
  <si>
    <t>PARSNIP  5kg BAG</t>
  </si>
  <si>
    <t>sgrs14</t>
  </si>
  <si>
    <t>757035i</t>
  </si>
  <si>
    <t>Demeara Brown Sugar 3Kg</t>
  </si>
  <si>
    <t>756006i</t>
  </si>
  <si>
    <t>Sesame Seeds 1Kg</t>
  </si>
  <si>
    <t>FLAT PARSLEY . 1kg</t>
  </si>
  <si>
    <t>MINT . 1kg</t>
  </si>
  <si>
    <t>THYME . 1kg</t>
  </si>
  <si>
    <t>FRESH LIME JUICE  1ltr BOTTLE</t>
  </si>
  <si>
    <t>778008i</t>
  </si>
  <si>
    <t>Prep Veg Squash Diced 20/20 2Kg</t>
  </si>
  <si>
    <t>BUTTERNUT SQ DICED 10*10 2KG</t>
  </si>
  <si>
    <t>2each</t>
  </si>
  <si>
    <t>PBUTTD05060</t>
  </si>
  <si>
    <t>BUTTERNUT SQ DICED 20*20 2KG</t>
  </si>
  <si>
    <t>CABBAGE GREEN SHREDDED . 5kg</t>
  </si>
  <si>
    <t>PONSHP00080</t>
  </si>
  <si>
    <t>ONION SHALLOT PEELED . 1KG</t>
  </si>
  <si>
    <t>POTATO PEELED . 5KG</t>
  </si>
  <si>
    <t>RADISH x20 BOX</t>
  </si>
  <si>
    <t>20each</t>
  </si>
  <si>
    <t>CRESS AFFILIA IRISH 16</t>
  </si>
  <si>
    <t>Prep Veg Potato Diced 20/20 5Kg</t>
  </si>
  <si>
    <t>POTATO DICED 10*10 . 5KG</t>
  </si>
  <si>
    <t>POTATO SLICED . 5kg</t>
  </si>
  <si>
    <t>POTATO WAFER SLICED 5kg</t>
  </si>
  <si>
    <t>POTATO 30*30 . 5KG</t>
  </si>
  <si>
    <t>PCHIPK05050EP-187</t>
  </si>
  <si>
    <t>CHIPS  CHUNKY. S/OFF 20*20 5KG</t>
  </si>
  <si>
    <t>Cranberry Juice 12 X 1 Litre</t>
  </si>
  <si>
    <t>12 x 1 litre</t>
  </si>
  <si>
    <t>nutv2</t>
  </si>
  <si>
    <t>744011i</t>
  </si>
  <si>
    <t>Walnut Pieces 1Kg</t>
  </si>
  <si>
    <t>PCHIPK05050</t>
  </si>
  <si>
    <t>CHIPS CHUNKY HANDCUT S/OFF 20*20 . 5KG</t>
  </si>
  <si>
    <t>PCHIPN05050</t>
  </si>
  <si>
    <t>CHIPS CHUNKY S/ON 20*20 . 5KG</t>
  </si>
  <si>
    <t>almgr</t>
  </si>
  <si>
    <t>744006i</t>
  </si>
  <si>
    <t>Ground Almonds 1Kg</t>
  </si>
  <si>
    <t>744010i</t>
  </si>
  <si>
    <t>Walnut Halves 1Kg</t>
  </si>
  <si>
    <t>CUCUMBERS x14 BOX</t>
  </si>
  <si>
    <t>14each</t>
  </si>
  <si>
    <t>744005i</t>
  </si>
  <si>
    <t>Flaked Almonds 1Kg</t>
  </si>
  <si>
    <t>MILK FULL FAT 6x2L</t>
  </si>
  <si>
    <t>6 x 2ltr</t>
  </si>
  <si>
    <t>MILK LOW FAT 6x2L</t>
  </si>
  <si>
    <t>BUTTERMILK 10x1L</t>
  </si>
  <si>
    <t>10 x 1 ltr</t>
  </si>
  <si>
    <t>bttrmilk</t>
  </si>
  <si>
    <t>744013i</t>
  </si>
  <si>
    <t>Whole Almonds (Skin On) 1Kg</t>
  </si>
  <si>
    <t>almskoff</t>
  </si>
  <si>
    <t>744012i</t>
  </si>
  <si>
    <t>Whole Almonds (Skin Off) 1Kg</t>
  </si>
  <si>
    <t>10x250g</t>
  </si>
  <si>
    <t>Chipotle Paste 750G</t>
  </si>
  <si>
    <t>750 g</t>
  </si>
  <si>
    <t>KALE 10x250g</t>
  </si>
  <si>
    <t>Sundried Tomatoes 1kg</t>
  </si>
  <si>
    <t>BEANS FINE 1.5kg BOX</t>
  </si>
  <si>
    <t>POTATO MINI PEELED . 5KG</t>
  </si>
  <si>
    <t>Prep Stirfry Mix 2kg</t>
  </si>
  <si>
    <t>COS  x10 BOX</t>
  </si>
  <si>
    <t>10each</t>
  </si>
  <si>
    <t>BEANS FINE TOP &amp; TAIL 1.5kg BOX</t>
  </si>
  <si>
    <t>COURGETTES GREEN 5kg BOX</t>
  </si>
  <si>
    <t>Prep Veg Sweet Potato Diced 20x20 2kg</t>
  </si>
  <si>
    <t>Prep Veg Sweet Potato Diced handcut 15x15 2kg</t>
  </si>
  <si>
    <t>BABY GEM x10 x2-pack BOX</t>
  </si>
  <si>
    <t>PEACHES  x24 BOX</t>
  </si>
  <si>
    <t>24each</t>
  </si>
  <si>
    <t>CABBAGE DUTCH SHREDDED . 5kg</t>
  </si>
  <si>
    <t>Prep Veg Turnip Diced 30/30 5Kg</t>
  </si>
  <si>
    <t>SAKURA MIX CRESS x16 BOX</t>
  </si>
  <si>
    <t>AUBERGINES 5KG BOX</t>
  </si>
  <si>
    <t>CABBAGE GREEN YORK x10 BAG</t>
  </si>
  <si>
    <t>LEEKS 5kg BAG</t>
  </si>
  <si>
    <t>MUSHROOMS WILD 1kg BOX</t>
  </si>
  <si>
    <t>POTATOES MINI 10kg BOX</t>
  </si>
  <si>
    <t>SUGAR SNAPS 1.5kg BOX</t>
  </si>
  <si>
    <t>BABY CORN x12 BOX</t>
  </si>
  <si>
    <t>POTATO TURNED . 5KG</t>
  </si>
  <si>
    <t>fanta1</t>
  </si>
  <si>
    <t>Fanta Cans 24 X 330Ml</t>
  </si>
  <si>
    <t>24 x 330 ml</t>
  </si>
  <si>
    <t>S4077</t>
  </si>
  <si>
    <t>Sprite Cans 24 X 330ML</t>
  </si>
  <si>
    <t>POTATOES SWEET 6kg BOX</t>
  </si>
  <si>
    <t>Diet Coke Cans 24 X 330Ml</t>
  </si>
  <si>
    <t>Coke Zero Cans 24 X 330Ml</t>
  </si>
  <si>
    <t>Kulana Orange Juice 12 X 1 Litre</t>
  </si>
  <si>
    <t>AppJ2</t>
  </si>
  <si>
    <t>Kulana Apple Juice 12 X 1 Litre</t>
  </si>
  <si>
    <t>774024i</t>
  </si>
  <si>
    <t>Sliced Emmental Cheese 1kg</t>
  </si>
  <si>
    <t>mushb2</t>
  </si>
  <si>
    <t>704003i</t>
  </si>
  <si>
    <t>GOURMET MUSHROOM BOUILLON 1.5kg TUB</t>
  </si>
  <si>
    <t>tub</t>
  </si>
  <si>
    <t>ROSEMARY . 1kg</t>
  </si>
  <si>
    <t>CHICORY RED . 1kg</t>
  </si>
  <si>
    <t>WATERCRESS x10 BOX</t>
  </si>
  <si>
    <t>CARROTS LUMPER 10kg BAG</t>
  </si>
  <si>
    <t>CARROTS 10kg BAG</t>
  </si>
  <si>
    <t>MANGETOUT 1.5kg BOX</t>
  </si>
  <si>
    <t>ONIONS RED 10kg BAG</t>
  </si>
  <si>
    <t>SHALLOTS BANANA  4kg BAG</t>
  </si>
  <si>
    <t>SAMPHIRE 1kg BOX</t>
  </si>
  <si>
    <t>SCHICRED010</t>
  </si>
  <si>
    <t>CHILL CHIPS 14x14mm 10kg BOX</t>
  </si>
  <si>
    <t>MIX VEG ROAST CUT . 2KG</t>
  </si>
  <si>
    <t>TOMATOES VINE CHERRY 3kg BOX</t>
  </si>
  <si>
    <t>3kg</t>
  </si>
  <si>
    <t>Global Cajun Sauce 4.5Kg</t>
  </si>
  <si>
    <t>Tpepper1</t>
  </si>
  <si>
    <t>767011i</t>
  </si>
  <si>
    <t>Red Roast Peppers 1 x 2.5Kg</t>
  </si>
  <si>
    <t>Coke Cans 24 X 330Ml</t>
  </si>
  <si>
    <t>FENNEL BULB 5kg BOX</t>
  </si>
  <si>
    <t>MILK POLY 13.6L FULL FAT</t>
  </si>
  <si>
    <t>1 x13.6 ltr</t>
  </si>
  <si>
    <t>MILK POLY 13.6L LOW FAT</t>
  </si>
  <si>
    <t>1 x 13.6 ltr</t>
  </si>
  <si>
    <t>Aqua Panna Still Water 24 x 500Ml</t>
  </si>
  <si>
    <t>MILK POLY 13.5L LOW FAT</t>
  </si>
  <si>
    <t>clboj</t>
  </si>
  <si>
    <t>Club Orange Can 24 x 330ml</t>
  </si>
  <si>
    <t>26 x 330 ml</t>
  </si>
  <si>
    <t>ICEBERG x12 BOX</t>
  </si>
  <si>
    <t>7up Can 24 x 330ml</t>
  </si>
  <si>
    <t>7up Free Can 24 x 330 ml</t>
  </si>
  <si>
    <t>25 x 330 ml</t>
  </si>
  <si>
    <t>744014i</t>
  </si>
  <si>
    <t>Whole Cashew Nuts 1Kg</t>
  </si>
  <si>
    <t>744000i</t>
  </si>
  <si>
    <t>Broken Cashew Nuts 1Kg</t>
  </si>
  <si>
    <t>774013i</t>
  </si>
  <si>
    <t>Grated Mozzarella 1 x 2kg</t>
  </si>
  <si>
    <t>CARROT BATON 10*10 . 5kg</t>
  </si>
  <si>
    <t>CARROT DICED 10*10 . 5kg</t>
  </si>
  <si>
    <t>CARROT PEELED . 5KG</t>
  </si>
  <si>
    <t>CARROT SLICED . 5kg</t>
  </si>
  <si>
    <t>TOMATOES BEEF 7kg BOX</t>
  </si>
  <si>
    <t>7kg</t>
  </si>
  <si>
    <t>SALSIFY 5kg BOX</t>
  </si>
  <si>
    <t>DILL . 1kg</t>
  </si>
  <si>
    <t>BEETROOT PREPACK x18 BOX</t>
  </si>
  <si>
    <t>18each</t>
  </si>
  <si>
    <t>BROCCOLI 6 kg BOX</t>
  </si>
  <si>
    <t>BROCOLLI FLORET . 2KG</t>
  </si>
  <si>
    <t>PEPPERS GREEN 5kg BOX</t>
  </si>
  <si>
    <t>CABBAGE RED 10kg BAG</t>
  </si>
  <si>
    <t>GFJuice2</t>
  </si>
  <si>
    <t>Kulana Grapefruit Juice 12 X 1 Litre</t>
  </si>
  <si>
    <t>774001i</t>
  </si>
  <si>
    <t>Grano Padano Cheese Wedge 800g</t>
  </si>
  <si>
    <t>800 g</t>
  </si>
  <si>
    <t>pinej1</t>
  </si>
  <si>
    <t>Kulana Pineapple Juice 12 X 1 Litre</t>
  </si>
  <si>
    <t>CAR-TUR DICED 20*20 . 5KG</t>
  </si>
  <si>
    <t>POTATO PEELED . 9KG</t>
  </si>
  <si>
    <t>9kg</t>
  </si>
  <si>
    <t>RADICCHIO x9 BOX</t>
  </si>
  <si>
    <t>CAULIFLOWER x8 BOX</t>
  </si>
  <si>
    <t>8each</t>
  </si>
  <si>
    <t>774017i</t>
  </si>
  <si>
    <t>Goats Cheese Log 1 x 1Kg</t>
  </si>
  <si>
    <t>RHUBARB 5kg BOX</t>
  </si>
  <si>
    <t>CHIVE . 1kg</t>
  </si>
  <si>
    <t>MINI PAK CHOY x8 BOX</t>
  </si>
  <si>
    <t>hzlskon</t>
  </si>
  <si>
    <t>744016i</t>
  </si>
  <si>
    <t>Whole Hazelnut (Skin On) 1Kg</t>
  </si>
  <si>
    <t>hzlskoff</t>
  </si>
  <si>
    <t>744015i</t>
  </si>
  <si>
    <t>Whole Hazelnut (Skin Off) 1Kg</t>
  </si>
  <si>
    <t>774010i</t>
  </si>
  <si>
    <t>Grated White Cheddar Cheese 1 x 2Kg</t>
  </si>
  <si>
    <t>CABBAGE SAVOY x6 BAG</t>
  </si>
  <si>
    <t>CHGRC01</t>
  </si>
  <si>
    <t>774005i</t>
  </si>
  <si>
    <t>Grated Red Cheddar Cheese  1 x 2Kg</t>
  </si>
  <si>
    <t>Lettuce Mixed Box 9's</t>
  </si>
  <si>
    <t>97056a</t>
  </si>
  <si>
    <t>CARROT H-CUT WEDGES 5kg</t>
  </si>
  <si>
    <t>PAW PAW x8 BOX</t>
  </si>
  <si>
    <t>VBEECMIN010EP-345</t>
  </si>
  <si>
    <t>VBEEGOLD080EP-347</t>
  </si>
  <si>
    <t>Global Smokey BBQ Sauce Bucket 5Kg</t>
  </si>
  <si>
    <t>MANGO  x9 BOX</t>
  </si>
  <si>
    <t>MELON CANTALOUPE x6 BOX</t>
  </si>
  <si>
    <t>MELON GALIA x6 BOX</t>
  </si>
  <si>
    <t>CHINESE LEAF x8 BOX</t>
  </si>
  <si>
    <t>OAK LEAF x12 BOX</t>
  </si>
  <si>
    <t>TOMATOES CHERRY YELLOW 9x250grm BOX</t>
  </si>
  <si>
    <t>TOMATOES PLUM 6kg BOX</t>
  </si>
  <si>
    <t>6x180g</t>
  </si>
  <si>
    <t>MUSHROOMS OYSTER 1kg BOX</t>
  </si>
  <si>
    <t>745005i</t>
  </si>
  <si>
    <t>Sunflower Oil 1 x 5 Litre</t>
  </si>
  <si>
    <t>1x5ltr</t>
  </si>
  <si>
    <t>M05317</t>
  </si>
  <si>
    <t>Blue Centre Feed 2Ply 6 X 150M</t>
  </si>
  <si>
    <t>2ply 6 x 150 m</t>
  </si>
  <si>
    <t>ORANGES  JUICING x80 BOX</t>
  </si>
  <si>
    <t>80each</t>
  </si>
  <si>
    <t>Maple Syrup 6 X 454G</t>
  </si>
  <si>
    <t>6 x 454 g</t>
  </si>
  <si>
    <t>San Pellegrino Sparkling Water Bottle 24 X 500Ml</t>
  </si>
  <si>
    <t>chicb2</t>
  </si>
  <si>
    <t>704001i</t>
  </si>
  <si>
    <t>GOURMET CHICKEN BOUILLON  1.5kg TUB</t>
  </si>
  <si>
    <t>beefb2</t>
  </si>
  <si>
    <t>704000i</t>
  </si>
  <si>
    <t>GOURMET BEEF BOUILLON 1.5kg TUB</t>
  </si>
  <si>
    <t>Vegb2</t>
  </si>
  <si>
    <t>704004i</t>
  </si>
  <si>
    <t>GOURMET VEGET. BOUILLON 1.5kg TUB</t>
  </si>
  <si>
    <t>PREPARED APPLES 10kg BOX</t>
  </si>
  <si>
    <t>San Pellegrino Blood Orange (Aranciata Rossa) Cans 24 X 330Ml</t>
  </si>
  <si>
    <t>San Pellegrino Lemon (Limonata) Cans 24 X 330Ml</t>
  </si>
  <si>
    <t>San Pellegrino Orange (Aranciata) Cans 24 X 330Ml</t>
  </si>
  <si>
    <t>San Pellegrino Pom &amp; Orange (Melograno E Arancia) Cans 24X330Ml</t>
  </si>
  <si>
    <t>24x330 ml</t>
  </si>
  <si>
    <t>Honey1</t>
  </si>
  <si>
    <t>Honey 3.17Kg</t>
  </si>
  <si>
    <t>3.17kg</t>
  </si>
  <si>
    <t>PINEAPPLE x9 BOX</t>
  </si>
  <si>
    <t>ONION DICED 10*10 . 5kg</t>
  </si>
  <si>
    <t>ONION PEELED . 5KG</t>
  </si>
  <si>
    <t>ONION SLICED . 5kg</t>
  </si>
  <si>
    <t>SPROUT PEELED . 5kg</t>
  </si>
  <si>
    <t>PEPPERS RED 5kg BOX</t>
  </si>
  <si>
    <t>PEPPERS YELLOW 5kg BOX</t>
  </si>
  <si>
    <t>FENNEL MINI 6x200g BOX</t>
  </si>
  <si>
    <t>200g</t>
  </si>
  <si>
    <t>GARLIC 4kg Bag</t>
  </si>
  <si>
    <t>HBASILTH080</t>
  </si>
  <si>
    <t>BASIL THAI  1kg</t>
  </si>
  <si>
    <t>GRAPEFRUIT WHITE x40 BOX</t>
  </si>
  <si>
    <t>45each</t>
  </si>
  <si>
    <t>NECTARINES x32 BOX</t>
  </si>
  <si>
    <t>32each</t>
  </si>
  <si>
    <t>Salad P/P Florette Catering 6X500Gr</t>
  </si>
  <si>
    <t>6x500g</t>
  </si>
  <si>
    <t>Baby Turnips 40s</t>
  </si>
  <si>
    <t>Baby Turnips</t>
  </si>
  <si>
    <t>PLUMS RED 5kg BOX</t>
  </si>
  <si>
    <t>CARROTS MINI 6x200 BOX</t>
  </si>
  <si>
    <t>6x200g</t>
  </si>
  <si>
    <t>APPLES BRAMLEY 13.5kg BOX</t>
  </si>
  <si>
    <t>65 each (13.5kg)</t>
  </si>
  <si>
    <t>KOHL RABBI 15PCS</t>
  </si>
  <si>
    <t>20 each</t>
  </si>
  <si>
    <t>LOLLO ROSSA x12 BOX</t>
  </si>
  <si>
    <t>ARTICHOKE JERUSALEUM 5kg BOX</t>
  </si>
  <si>
    <t>LEEKS MINI 6x200 BOX</t>
  </si>
  <si>
    <t>ONION ROSCOFF 10X1KG</t>
  </si>
  <si>
    <t>10x1kg</t>
  </si>
  <si>
    <t>APPLES POMEGRANATE 3KG</t>
  </si>
  <si>
    <t>BROCCOLI TENDER STEM 10x200g</t>
  </si>
  <si>
    <t>10x200g</t>
  </si>
  <si>
    <t>LEMON GRASS . X12</t>
  </si>
  <si>
    <t>CAR-PAR-TUR H-CUT WEDGES 5kg</t>
  </si>
  <si>
    <t>PARSNIP DICED 10*10 . 5kg</t>
  </si>
  <si>
    <t>Prep Veg Turnip Baton 5Kg</t>
  </si>
  <si>
    <t>60each</t>
  </si>
  <si>
    <t>CELERY x16 BOX</t>
  </si>
  <si>
    <t>CHILLIES GREEN 3kg BOX</t>
  </si>
  <si>
    <t>PASSION FRUIT 2kg BOX</t>
  </si>
  <si>
    <t>AVOCADOS HASS 4kg x16 BOX</t>
  </si>
  <si>
    <t>PEPPERS MIXED 5kg LOOSE UNPREPACK</t>
  </si>
  <si>
    <t>TRAFFIC LIGHT PEPPERS 10x3 BOX</t>
  </si>
  <si>
    <t>10x3packet</t>
  </si>
  <si>
    <t>CORN ON THE COB 12x2 BOX</t>
  </si>
  <si>
    <t>FIGS x20 BOX</t>
  </si>
  <si>
    <t>CELERY SLICED . 5kg</t>
  </si>
  <si>
    <t>ONION RED DICED 10*10 . 5KG</t>
  </si>
  <si>
    <t>ONION RED PEELED . 5KG</t>
  </si>
  <si>
    <t>ONION RED SLICED . 5KG</t>
  </si>
  <si>
    <t>Prep Veg Soup Mix Diced 5Kg</t>
  </si>
  <si>
    <t>1 x  5kg</t>
  </si>
  <si>
    <t>GALANGA GINGER Box</t>
  </si>
  <si>
    <t>MOULI 15kg BOX</t>
  </si>
  <si>
    <t>15kg</t>
  </si>
  <si>
    <t>MOOLI 15S</t>
  </si>
  <si>
    <t>Honey11</t>
  </si>
  <si>
    <t>Squeezy Honey Bottle 6 X 680G</t>
  </si>
  <si>
    <t>6 x 680 g</t>
  </si>
  <si>
    <t>MUSHROOMS SHIITAKE 1kg BOX</t>
  </si>
  <si>
    <t>CHILLIES RED 3kg BOX</t>
  </si>
  <si>
    <t>754003i</t>
  </si>
  <si>
    <t>Santa Maria Cheese Sauce 3kg.</t>
  </si>
  <si>
    <t>3 kg.</t>
  </si>
  <si>
    <t>Prep Veg Squash Diced 20/20 5Kg</t>
  </si>
  <si>
    <t>Heirloom Tomatoes 3 kilo</t>
  </si>
  <si>
    <t>Heirloom Tomatoes</t>
  </si>
  <si>
    <t>3 kilo</t>
  </si>
  <si>
    <t>Allied Mills Plain Flour 1 X 16Kg</t>
  </si>
  <si>
    <t>1 x 16 kg</t>
  </si>
  <si>
    <t>stealth06</t>
  </si>
  <si>
    <t>Lamb Weston Stealth Fries</t>
  </si>
  <si>
    <t>4 x2.5 kg</t>
  </si>
  <si>
    <t>MELON HONEYDEW x9 BOX</t>
  </si>
  <si>
    <t>SQUASH BUTTERNUT 10kg BOX</t>
  </si>
  <si>
    <t>99076a</t>
  </si>
  <si>
    <t>1508A</t>
  </si>
  <si>
    <t>4 inch Coughlans Brioche Burger Bun 1 x 48s</t>
  </si>
  <si>
    <t>1 x 48</t>
  </si>
  <si>
    <t>GravyGF</t>
  </si>
  <si>
    <t>729002i</t>
  </si>
  <si>
    <t>Knorr Roast Gravy 1.14Kg (12 Litre)</t>
  </si>
  <si>
    <t>1.14kg</t>
  </si>
  <si>
    <t>PINEAPPLE DICED 10-15M 5kg</t>
  </si>
  <si>
    <t>5each</t>
  </si>
  <si>
    <t>ASPARAGUS x11 BOX</t>
  </si>
  <si>
    <t>11each</t>
  </si>
  <si>
    <t>BANANAS 12.7kg BOX</t>
  </si>
  <si>
    <t>Tomp6</t>
  </si>
  <si>
    <t>Tomato Paste (Puree) 12 X 800G</t>
  </si>
  <si>
    <t>12 x 800 g</t>
  </si>
  <si>
    <t>745001i</t>
  </si>
  <si>
    <t>Pomace Oil 1 x 5 Litre</t>
  </si>
  <si>
    <t>SATSUMAS x110 BOX</t>
  </si>
  <si>
    <t>110each</t>
  </si>
  <si>
    <t>ORANGES LARGE x48 BOX</t>
  </si>
  <si>
    <t>48each</t>
  </si>
  <si>
    <t>bb1</t>
  </si>
  <si>
    <t>Batchelors Baked Beans 6 X 2.6Kg</t>
  </si>
  <si>
    <t>6x2.6kg</t>
  </si>
  <si>
    <t>Hayes Yoghurt Probiotic mix 24 x 125 Gm</t>
  </si>
  <si>
    <t>24 x 125 g</t>
  </si>
  <si>
    <t>731000i</t>
  </si>
  <si>
    <t>Frank's Hot Sauce 3.78 Litre</t>
  </si>
  <si>
    <t>3.78kg</t>
  </si>
  <si>
    <t>Chick Peas 6 X 2.5Kg</t>
  </si>
  <si>
    <t>6x2.5kg</t>
  </si>
  <si>
    <t>GRAPEFRUIT PINK x40 BOX</t>
  </si>
  <si>
    <t>CELERY DICED 10*10  . 5kg</t>
  </si>
  <si>
    <t>LEEKS SLICED . 5kg</t>
  </si>
  <si>
    <t xml:space="preserve">Celrian shredded </t>
  </si>
  <si>
    <t>LR</t>
  </si>
  <si>
    <t>Chips Frozen 9mm Skin-On (2.5kg x 4)</t>
  </si>
  <si>
    <t>2.5kg x 4</t>
  </si>
  <si>
    <t>712001i</t>
  </si>
  <si>
    <t>Maxwell House Granules 1 x 750ml</t>
  </si>
  <si>
    <t>1 x 750 ml</t>
  </si>
  <si>
    <t>LEMONS x90 BOX</t>
  </si>
  <si>
    <t>90each</t>
  </si>
  <si>
    <t>ENDIVE x10 BOX</t>
  </si>
  <si>
    <t>774019i</t>
  </si>
  <si>
    <t>Cashel Blue Cheese 1.5Kg</t>
  </si>
  <si>
    <t>GRAPES BLACK SEEDLESS 4.5kg BOX</t>
  </si>
  <si>
    <t>GRAPES GREEN SEEDLESS 4.5kg BOX</t>
  </si>
  <si>
    <t>CHURR1</t>
  </si>
  <si>
    <t>Frozen Churros Sticks 4Kg</t>
  </si>
  <si>
    <t>4 kg</t>
  </si>
  <si>
    <t>mayo13</t>
  </si>
  <si>
    <t>Global Thick &amp; Creamy Mayonnaise 10 Litre</t>
  </si>
  <si>
    <t>10 litre</t>
  </si>
  <si>
    <t>demigr04</t>
  </si>
  <si>
    <t>729001i</t>
  </si>
  <si>
    <t>Knorr Demi Glaze 1.3Kg ( 16 Litre )</t>
  </si>
  <si>
    <t>1.3kg</t>
  </si>
  <si>
    <t>CHICORY  Green 5kg BOX</t>
  </si>
  <si>
    <t>MUSHROOMS GIROLLE 1kg BOX</t>
  </si>
  <si>
    <t>KIWIS  10kg BOX</t>
  </si>
  <si>
    <t>PEAR TRAY CONCORD RTE 12X4</t>
  </si>
  <si>
    <t>12x4each</t>
  </si>
  <si>
    <t>774018i</t>
  </si>
  <si>
    <t>Red Block Cheddar 2.5 Kg</t>
  </si>
  <si>
    <t>CHoc1</t>
  </si>
  <si>
    <t>709001i</t>
  </si>
  <si>
    <t>Callebaut Dark Chocolate Drops 54% 1 x 2.5Kg</t>
  </si>
  <si>
    <t>wchocb1</t>
  </si>
  <si>
    <t>709002i</t>
  </si>
  <si>
    <t>Callebaut Milk Chocolate Drops 33.6% 1 x 2.5Kg</t>
  </si>
  <si>
    <t>ONIONS SPANISH 20kg BAG</t>
  </si>
  <si>
    <t>20kg</t>
  </si>
  <si>
    <t>RASPBERRIES x12 BOX</t>
  </si>
  <si>
    <t>12x125gms</t>
  </si>
  <si>
    <t>Red Kidney Beans 6 X 2.5Kg</t>
  </si>
  <si>
    <t>744008i</t>
  </si>
  <si>
    <t>Pecan Nut Halves 1Kg</t>
  </si>
  <si>
    <t>nutella1</t>
  </si>
  <si>
    <t>709010i</t>
  </si>
  <si>
    <t>Nutella Spread 3kg</t>
  </si>
  <si>
    <t>MELON WATER x6 BOX</t>
  </si>
  <si>
    <t>PEARS x70 BOX</t>
  </si>
  <si>
    <t>70each</t>
  </si>
  <si>
    <t>GRAPEFRUIT SEGMENTS 5kg TUB</t>
  </si>
  <si>
    <t>ORANGE SEGMENTS 5kg TUB</t>
  </si>
  <si>
    <t>FRUIT SALAD FRESH 5kg TUB</t>
  </si>
  <si>
    <t>Prep Stirfry Mix 5kg</t>
  </si>
  <si>
    <t>ONIONS DUTCH 20kg BAG</t>
  </si>
  <si>
    <t>Prep Veg Sweet Potato Diced 20x20 5kg</t>
  </si>
  <si>
    <t>Jalapeno Sliced Green 6 X 3Kg</t>
  </si>
  <si>
    <t>6 x 3 kg</t>
  </si>
  <si>
    <t>Prep Veg Sweet Potato Diced handcut 15x15 5kg</t>
  </si>
  <si>
    <t>MAM26NV01</t>
  </si>
  <si>
    <t>Prep Veg Various Parcel 10 x 1 bunch</t>
  </si>
  <si>
    <t>10x1 each</t>
  </si>
  <si>
    <t>BLACKBERRIES x12 BOX</t>
  </si>
  <si>
    <t>REDCURRANTS x12 BOX</t>
  </si>
  <si>
    <t>MIX VEG ROAST CUT . 5kg</t>
  </si>
  <si>
    <t>HORSE RADISH 5KG</t>
  </si>
  <si>
    <t>APPLES RED 18kg x100 BOX</t>
  </si>
  <si>
    <t>100 each</t>
  </si>
  <si>
    <t>APPLES GOLDEN DELICIOUS 18kg x100 BOX</t>
  </si>
  <si>
    <t>STRAWBERRIES 8 x 500 gm</t>
  </si>
  <si>
    <t>Chopped Tomatoes 6 X 2.55Kg</t>
  </si>
  <si>
    <t>6x2.55kg</t>
  </si>
  <si>
    <t>MFMELONX290</t>
  </si>
  <si>
    <t>MELON MIX TUB 5kg</t>
  </si>
  <si>
    <t>ARTICHOKE GLOBE x20 BOX</t>
  </si>
  <si>
    <t>Global Garlic Mayonaise 10 Litre</t>
  </si>
  <si>
    <t>10litre</t>
  </si>
  <si>
    <t>Chipping Potatoes</t>
  </si>
  <si>
    <t>chipping potatoes</t>
  </si>
  <si>
    <t>BROCOLLI FLORET . 5kg</t>
  </si>
  <si>
    <t>APPLES PINK LADY 70</t>
  </si>
  <si>
    <t>745008i</t>
  </si>
  <si>
    <t>Extra Virgin Olive Oil 5 Litre</t>
  </si>
  <si>
    <t>Chips Frozen Sweet Potato 4 x 2.5 Kg</t>
  </si>
  <si>
    <t>4x2.5kg</t>
  </si>
  <si>
    <t>MELON WATER . UNIT</t>
  </si>
  <si>
    <t>MFCANTAL290</t>
  </si>
  <si>
    <t>CANTALOUPE MELON PIECES 5kg</t>
  </si>
  <si>
    <t>MFGALIAM290</t>
  </si>
  <si>
    <t>GALIA MELON PIECES 5kg</t>
  </si>
  <si>
    <t>MFWATERM290</t>
  </si>
  <si>
    <t>WATERMELON Each</t>
  </si>
  <si>
    <t>SCHICRED010EP-257</t>
  </si>
  <si>
    <t>APPLES GRANNYSMITH 18kg x100 BOX</t>
  </si>
  <si>
    <t>ONIONS CHILEAN 20kg BAG</t>
  </si>
  <si>
    <t>Red Roast Peppers 6 X 2.5Kg</t>
  </si>
  <si>
    <t>raspcou1</t>
  </si>
  <si>
    <t>Colac Raspberry Topping Sauce 6 x 1 kg</t>
  </si>
  <si>
    <t>Colac RaspberryTopping Sauce 6 x 1 kg</t>
  </si>
  <si>
    <t>6 x 1 kg</t>
  </si>
  <si>
    <t>Syrup3</t>
  </si>
  <si>
    <t>Colac Chocolate Topping Sauce 6 x 1 kg</t>
  </si>
  <si>
    <t>Colac Strawberry Topping Sauce 6 x 1 kg</t>
  </si>
  <si>
    <t>Colac Toffee Topping Sauce 6 x 1 kg</t>
  </si>
  <si>
    <t>BUTTER PORTIONS 4x150</t>
  </si>
  <si>
    <t>4 x 150 gr</t>
  </si>
  <si>
    <t>AA301638</t>
  </si>
  <si>
    <t>744009i</t>
  </si>
  <si>
    <t>Pine Nuts 1Kg</t>
  </si>
  <si>
    <t>Panko Breadcrumbs 10x1Kg</t>
  </si>
  <si>
    <t>10x1 kg</t>
  </si>
  <si>
    <t>Vegtable Cooking Oil 1 X 20 Litre</t>
  </si>
  <si>
    <t>1 x 20 litre</t>
  </si>
  <si>
    <t>SCALLIONS x84 BOX</t>
  </si>
  <si>
    <t>84each</t>
  </si>
  <si>
    <t>tuna1</t>
  </si>
  <si>
    <t>Tuna In Brine 6 X 1.88Kg</t>
  </si>
  <si>
    <t>6x1.88kg</t>
  </si>
  <si>
    <t>CRANBERRIES x24 BOX</t>
  </si>
  <si>
    <t>24 Each</t>
  </si>
  <si>
    <t>CREAM 6x2L</t>
  </si>
  <si>
    <t>EGGS MEDIUM 12x30 BOX</t>
  </si>
  <si>
    <t>12 x 30</t>
  </si>
  <si>
    <t>ccmilk1</t>
  </si>
  <si>
    <t>Chaokoh Coconut Milk 6X2900Ml</t>
  </si>
  <si>
    <t>6x2900 ml</t>
  </si>
  <si>
    <t>BUTTER UNSALTED 20x454</t>
  </si>
  <si>
    <t>20 x 454 gr</t>
  </si>
  <si>
    <t>BUTTER SALTED 20x454</t>
  </si>
  <si>
    <t>Butt03</t>
  </si>
  <si>
    <t>Egg1</t>
  </si>
  <si>
    <t>Eggs Free Range Medium 12 x 30</t>
  </si>
  <si>
    <t>Eggs Free Range Large 12 x 30</t>
  </si>
  <si>
    <t>lrgegg2</t>
  </si>
  <si>
    <t>EGGS LARGE  Free Range 12x30 BOX</t>
  </si>
  <si>
    <t>1ltr BOTTLE</t>
  </si>
  <si>
    <t>FRESH ORANGE JUICE  2ltr BOTTLE</t>
  </si>
  <si>
    <t>2ltr BOTTLE</t>
  </si>
  <si>
    <t>FAPPBRAM010</t>
  </si>
  <si>
    <t>13.5kg BOX</t>
  </si>
  <si>
    <t>APPLES BRAMLEY 1kg</t>
  </si>
  <si>
    <t>EDIBLE FLOWER  50grm</t>
  </si>
  <si>
    <t>50gm</t>
  </si>
  <si>
    <t>PCAPTD05050EP-161</t>
  </si>
  <si>
    <t>PCAPTD02060</t>
  </si>
  <si>
    <t>CAR-PAR-TUR DICED 10*10 . 2.5KG</t>
  </si>
  <si>
    <t>10*10 . 2.5KG</t>
  </si>
  <si>
    <t>PCAPTD02050</t>
  </si>
  <si>
    <t>CAR-PAR-TUR DICED 10*10 . 5KG</t>
  </si>
  <si>
    <t>DICED 10*10 . 5KG</t>
  </si>
  <si>
    <t>PCAPTD05050</t>
  </si>
  <si>
    <t>CAR-PAR-TUR DICED 20*20 . 5KG</t>
  </si>
  <si>
    <t>20*20 . 5KG</t>
  </si>
  <si>
    <t>PCHIPN03050EP-189</t>
  </si>
  <si>
    <t>PCHIPN02050</t>
  </si>
  <si>
    <t>CHIPS MACHINE S/ON 10*10 . 5KG</t>
  </si>
  <si>
    <t>10*10 . 5KG</t>
  </si>
  <si>
    <t>PCHIPN03050</t>
  </si>
  <si>
    <t>CHIPS MACHINED S/ON 15*15 . 5KG</t>
  </si>
  <si>
    <t>15*15 . 5KG</t>
  </si>
  <si>
    <t>SLETXMIX010</t>
  </si>
  <si>
    <t>LETTUCE MIXED x10 BOX</t>
  </si>
  <si>
    <t>10 BOX</t>
  </si>
  <si>
    <t>SLMIXCAT090EP-283</t>
  </si>
  <si>
    <t>SLMIXCAT090</t>
  </si>
  <si>
    <t>CATERING MIX . 500grm</t>
  </si>
  <si>
    <t>500grm</t>
  </si>
  <si>
    <t>SLMIXCAT012</t>
  </si>
  <si>
    <t>CATERING MIX 8x500grm BOX</t>
  </si>
  <si>
    <t>8x500grm BOX</t>
  </si>
  <si>
    <t>VCABDUTC020EP-360</t>
  </si>
  <si>
    <t>VCABDUTC020</t>
  </si>
  <si>
    <t>CABBAGE DUTCH 25kg BAG</t>
  </si>
  <si>
    <t>CARROTS CHANTENAY 5kg BOX</t>
  </si>
  <si>
    <t>CARROTS RAINBOW 5kg</t>
  </si>
  <si>
    <t>VHRADISH081EP-405</t>
  </si>
  <si>
    <t>VHRADISH210</t>
  </si>
  <si>
    <t>HORSE RADISH 500grm UNIT</t>
  </si>
  <si>
    <t>VHRADISH020</t>
  </si>
  <si>
    <t>HORSE RADISH 5kg BAG</t>
  </si>
  <si>
    <t>VKALEPP.020</t>
  </si>
  <si>
    <t>KALE PRE PACKED 10 X 250G</t>
  </si>
  <si>
    <t xml:space="preserve">KOHLRABI </t>
  </si>
  <si>
    <t>10KG</t>
  </si>
  <si>
    <t>EGGS FREE RANGE MEDIUM x360 BOX</t>
  </si>
  <si>
    <t>360box</t>
  </si>
  <si>
    <t>MEGGMEDI010</t>
  </si>
  <si>
    <t>EGGS MEDIUM x360 BOX</t>
  </si>
  <si>
    <t>1x360 BOX</t>
  </si>
  <si>
    <t>MGBCHICK290</t>
  </si>
  <si>
    <t>GOURMET CHICKEN BOUILLON  1.6kg TUB</t>
  </si>
  <si>
    <t>1.5kg TUB</t>
  </si>
  <si>
    <t>MGBBEEF.290</t>
  </si>
  <si>
    <t>GOURMET BEEF BOUILLON 1.6kg TUB</t>
  </si>
  <si>
    <t>MGBVEGET290</t>
  </si>
  <si>
    <t>GOURMET VEGET. BOUILLON 1.6kg TUB</t>
  </si>
  <si>
    <t>MGBMUSHR290</t>
  </si>
  <si>
    <t>GOURMET MUSHROOM BOUILLON 1.6kg TUB</t>
  </si>
  <si>
    <t>fruitct3</t>
  </si>
  <si>
    <t>MFSCOCTA290</t>
  </si>
  <si>
    <t>FRUIT COCKTAIL FRESH 5kg TUB</t>
  </si>
  <si>
    <t>5kg TUB</t>
  </si>
  <si>
    <t>FAPPGDSM010</t>
  </si>
  <si>
    <t>APPLES GOLDEN DEL. SMALL 18kg x150 BOX</t>
  </si>
  <si>
    <t>18kg (150)</t>
  </si>
  <si>
    <t>FAPPGOLD011</t>
  </si>
  <si>
    <t>18kg x100 BOX</t>
  </si>
  <si>
    <t>APPLES GOLDEN DELICIOUS UNIT</t>
  </si>
  <si>
    <t>UNIT</t>
  </si>
  <si>
    <t>FAPPGRAS011</t>
  </si>
  <si>
    <t>APPLES GRANNYSMITH UNIT</t>
  </si>
  <si>
    <t>FAPPRED.011</t>
  </si>
  <si>
    <t>APPLES RED UNIT</t>
  </si>
  <si>
    <t>AV. HASS READY TO EAT . BOX</t>
  </si>
  <si>
    <t>4kg BOX</t>
  </si>
  <si>
    <t>FAVOCRTE180</t>
  </si>
  <si>
    <t>AV. HASS READY TO EAT . 4-pack</t>
  </si>
  <si>
    <t>4-pack</t>
  </si>
  <si>
    <t>BANANAS 13kg BOX</t>
  </si>
  <si>
    <t>13kg box</t>
  </si>
  <si>
    <t>BANANAS 1kg</t>
  </si>
  <si>
    <t>FBANANAS010</t>
  </si>
  <si>
    <t>BANANAS 13.5kg BOX</t>
  </si>
  <si>
    <t>125grm PUNNET</t>
  </si>
  <si>
    <t>FBERBLAC010</t>
  </si>
  <si>
    <t>BLACKBERRIES x8 BOX</t>
  </si>
  <si>
    <t>8 BOX</t>
  </si>
  <si>
    <t>FBERBLUE010</t>
  </si>
  <si>
    <t>BLUEBERRIES x8 BOX</t>
  </si>
  <si>
    <t>FBERCHER011</t>
  </si>
  <si>
    <t>CHERRIES RED 2kg BOX</t>
  </si>
  <si>
    <t>2kg BOX</t>
  </si>
  <si>
    <t>FBERCRAN010</t>
  </si>
  <si>
    <t>24 BOX</t>
  </si>
  <si>
    <t>340grm PUNNET</t>
  </si>
  <si>
    <t>FBERRASP010</t>
  </si>
  <si>
    <t>RASPBERRIES x8 BOX</t>
  </si>
  <si>
    <t>x8 BOX</t>
  </si>
  <si>
    <t>FBERRECU010</t>
  </si>
  <si>
    <t>REDCURRANTS x8 BOX</t>
  </si>
  <si>
    <t>DATES MEDJOOL 5kg BOX</t>
  </si>
  <si>
    <t>5kg BOX</t>
  </si>
  <si>
    <t>FFIGS...011</t>
  </si>
  <si>
    <t>FIGS x24 BOX</t>
  </si>
  <si>
    <t>x24 BOX</t>
  </si>
  <si>
    <t>FFIGS...010</t>
  </si>
  <si>
    <t>x20 BOX</t>
  </si>
  <si>
    <t>FIGS UNIT</t>
  </si>
  <si>
    <t>GRAPES BLACK SEEDLESS 500grm</t>
  </si>
  <si>
    <t>FGRAPEBS010</t>
  </si>
  <si>
    <t>4.5kg BOX</t>
  </si>
  <si>
    <t>GRAPES GREEN SEEDLESS 500grm</t>
  </si>
  <si>
    <t>FGRAPEGS010</t>
  </si>
  <si>
    <t>FGRPPINK010</t>
  </si>
  <si>
    <t>GRAPEFRUIT PINK x45 BOX</t>
  </si>
  <si>
    <t>45 BOX</t>
  </si>
  <si>
    <t>GRAPEFRUIT PINK UNIT</t>
  </si>
  <si>
    <t>FKIWIFRU210</t>
  </si>
  <si>
    <t>KIWIS  UNIT</t>
  </si>
  <si>
    <t>FKIWIFRU011</t>
  </si>
  <si>
    <t>KIWIS X36 BOX</t>
  </si>
  <si>
    <t>36 box</t>
  </si>
  <si>
    <t>10kg BOX</t>
  </si>
  <si>
    <t>FKUMQUAT010</t>
  </si>
  <si>
    <t>KUMQUATS 2kg BOX</t>
  </si>
  <si>
    <t>KUMQUATS 500grm</t>
  </si>
  <si>
    <t>FLEMONS.010</t>
  </si>
  <si>
    <t>LEMONS x60 BOX</t>
  </si>
  <si>
    <t>x60 BOX</t>
  </si>
  <si>
    <t>LEMONS UNIT</t>
  </si>
  <si>
    <t>FLIMES..010</t>
  </si>
  <si>
    <t>x54 BOX</t>
  </si>
  <si>
    <t>LIMES UNIT</t>
  </si>
  <si>
    <t>MANGO  UNIT</t>
  </si>
  <si>
    <t>FMANGO..010</t>
  </si>
  <si>
    <t>x9 BOX</t>
  </si>
  <si>
    <t>FMELCANT010</t>
  </si>
  <si>
    <t>x6 BOX</t>
  </si>
  <si>
    <t>MELON CANTALOUPE UNIT</t>
  </si>
  <si>
    <t>FMELGALI010</t>
  </si>
  <si>
    <t>MELON GALIA UNIT</t>
  </si>
  <si>
    <t>MELON HONEYDEW UNIT</t>
  </si>
  <si>
    <t>FMELHONE010</t>
  </si>
  <si>
    <t>FMELWATE010</t>
  </si>
  <si>
    <t>MELON WATER x5 BOX</t>
  </si>
  <si>
    <t>5 BOX</t>
  </si>
  <si>
    <t>MELON WATER UNIT</t>
  </si>
  <si>
    <t>FNCHESVP010</t>
  </si>
  <si>
    <t>CHESTNUTS VAC PACK x12 BOX</t>
  </si>
  <si>
    <t>x12 BOX</t>
  </si>
  <si>
    <t>400grm PUNNET</t>
  </si>
  <si>
    <t>ORANGES LARGE UNIT</t>
  </si>
  <si>
    <t>FORANLAR010</t>
  </si>
  <si>
    <t>48 BOX</t>
  </si>
  <si>
    <t>FORANMED210</t>
  </si>
  <si>
    <t>ORANGES MEDIUM UNIT</t>
  </si>
  <si>
    <t>ORANGES MEDIUM x72 BOX</t>
  </si>
  <si>
    <t>72 BOX</t>
  </si>
  <si>
    <t>ORANGES SMALL JUICING x105 BOX</t>
  </si>
  <si>
    <t>105 BOX</t>
  </si>
  <si>
    <t>FPASSION010</t>
  </si>
  <si>
    <t>PASSION FRUIT UNIT</t>
  </si>
  <si>
    <t>FPAWPAW.010</t>
  </si>
  <si>
    <t>PAW PAW x10 BOX</t>
  </si>
  <si>
    <t>PAW PAW UNIT</t>
  </si>
  <si>
    <t>PEARS x48 BOX</t>
  </si>
  <si>
    <t>FPEARS..210</t>
  </si>
  <si>
    <t>PEARS UNIT</t>
  </si>
  <si>
    <t>100G PUNNET</t>
  </si>
  <si>
    <t>FPHYSALI011</t>
  </si>
  <si>
    <t>PHYSALIS x8 BOX</t>
  </si>
  <si>
    <t>8 box</t>
  </si>
  <si>
    <t>FPINEAPP010</t>
  </si>
  <si>
    <t>9 BOX</t>
  </si>
  <si>
    <t>PINEAPPLE UNIT</t>
  </si>
  <si>
    <t>PLUMS RED 1kg</t>
  </si>
  <si>
    <t>FPLUMSRE010</t>
  </si>
  <si>
    <t>FPOMMEGR210</t>
  </si>
  <si>
    <t>POMMEGRANATES UNIT</t>
  </si>
  <si>
    <t>unit</t>
  </si>
  <si>
    <t>FRHUBARB010</t>
  </si>
  <si>
    <t>SATSUMAS UNIT</t>
  </si>
  <si>
    <t>FSATSUMA010</t>
  </si>
  <si>
    <t>110 BOX</t>
  </si>
  <si>
    <t>FSTRA250010</t>
  </si>
  <si>
    <t>STRAWBERRIES 250G x8 BOX</t>
  </si>
  <si>
    <t>250G x8 BOX</t>
  </si>
  <si>
    <t>STRAWBERRIES 250G PUNNET</t>
  </si>
  <si>
    <t>250G PUNNET</t>
  </si>
  <si>
    <t>100grm</t>
  </si>
  <si>
    <t>BASIL 1kg</t>
  </si>
  <si>
    <t>HBAYLEAF080</t>
  </si>
  <si>
    <t>BAY LEAF 1kg</t>
  </si>
  <si>
    <t>HCHERVIL080</t>
  </si>
  <si>
    <t>CHERVIL 1kg</t>
  </si>
  <si>
    <t>CHIVE 1kg</t>
  </si>
  <si>
    <t>HCHIVE10120</t>
  </si>
  <si>
    <t>HCORIAND080</t>
  </si>
  <si>
    <t>CORIANDER 1kg</t>
  </si>
  <si>
    <t>HDILL100120</t>
  </si>
  <si>
    <t>DILL 1kg</t>
  </si>
  <si>
    <t>HFENN100120</t>
  </si>
  <si>
    <t>FENNEL 100grm  100grm</t>
  </si>
  <si>
    <t>HFLATPAR080</t>
  </si>
  <si>
    <t>FLAT PARSLEY 1kg</t>
  </si>
  <si>
    <t>LIME LEAVES  50grm</t>
  </si>
  <si>
    <t>50grm</t>
  </si>
  <si>
    <t>MARJORAM 100grm  100grm</t>
  </si>
  <si>
    <t>MINT 1kg</t>
  </si>
  <si>
    <t>HMINT100120</t>
  </si>
  <si>
    <t>ROCKET 100grm  100grm</t>
  </si>
  <si>
    <t>ROCKET 1kg</t>
  </si>
  <si>
    <t>HROSE100120</t>
  </si>
  <si>
    <t>ROSEMARY 1kg</t>
  </si>
  <si>
    <t>SORRELL 100grm  100grm</t>
  </si>
  <si>
    <t>HTARRAGO080</t>
  </si>
  <si>
    <t>TARRAGON 1kg</t>
  </si>
  <si>
    <t>HTHYME..080</t>
  </si>
  <si>
    <t>THYME 1kg</t>
  </si>
  <si>
    <t>BANANA LEAF 2kg BOX</t>
  </si>
  <si>
    <t>CANTALOUPE MELON PIECES</t>
  </si>
  <si>
    <t>MFPOTMIX010</t>
  </si>
  <si>
    <t>FRUIT SALAD POT 1 x 20 BOX</t>
  </si>
  <si>
    <t>20 box</t>
  </si>
  <si>
    <t>1kg TUB</t>
  </si>
  <si>
    <t>MJGRWHIT310</t>
  </si>
  <si>
    <t>GRAPEFRUIT WHITE JUICE 2ltr BOTTLE</t>
  </si>
  <si>
    <t>LEMON JUICE 2ltr BOTTLE</t>
  </si>
  <si>
    <t>BROCOLLI FLORET 2.5KG</t>
  </si>
  <si>
    <t>2.5KG</t>
  </si>
  <si>
    <t xml:space="preserve">BUTTERNUT SQ DICED 10*10 </t>
  </si>
  <si>
    <t>10*10 2.5KG</t>
  </si>
  <si>
    <t xml:space="preserve">BUTTERNUT SQ DICED 20*20 </t>
  </si>
  <si>
    <t>20*20 2.5KG</t>
  </si>
  <si>
    <t>PCABDG00050</t>
  </si>
  <si>
    <t>CABBAGE DUTCH SHREDDED 5kg</t>
  </si>
  <si>
    <t>CABBAGE DUTCH SHREDDED 2.5KG</t>
  </si>
  <si>
    <t>CABBAGE GREEN SHREDDED 5kg</t>
  </si>
  <si>
    <t>PCABGG00060</t>
  </si>
  <si>
    <t>CABBAGE GREEN SHREDDED 2.5KG</t>
  </si>
  <si>
    <t>CABBAGE RED SHREDDED 2.5KG</t>
  </si>
  <si>
    <t>CARROT BATON 10*10 2.5KG</t>
  </si>
  <si>
    <t>CARROT BATON 10*10 5kg</t>
  </si>
  <si>
    <t>10*10 5kg</t>
  </si>
  <si>
    <t>PCARRB05080</t>
  </si>
  <si>
    <t>CARROT BATON 20*20 1KG</t>
  </si>
  <si>
    <t>20*20 1KG</t>
  </si>
  <si>
    <t>CARROT HAND CUT 2.5KG</t>
  </si>
  <si>
    <t>H/CUT 2.5KG</t>
  </si>
  <si>
    <t>PCARRD02050</t>
  </si>
  <si>
    <t>CARROT DICED 10*10 5kg</t>
  </si>
  <si>
    <t>CARROT DICED 10*10 2.5KG</t>
  </si>
  <si>
    <t>CARROT DICED 20*20 2.5KG</t>
  </si>
  <si>
    <t>CARROT SHREDDED 1kg</t>
  </si>
  <si>
    <t>PCARRG00060</t>
  </si>
  <si>
    <t>CARROT SHREDDED 2.5KG</t>
  </si>
  <si>
    <t>CARROT PEELED 2.5KG</t>
  </si>
  <si>
    <t>PCARRP00050</t>
  </si>
  <si>
    <t>CARROT PEELED 5KG</t>
  </si>
  <si>
    <t>CARROT SLICED 5kg</t>
  </si>
  <si>
    <t>PCARRS00060</t>
  </si>
  <si>
    <t>CARROT SLICED 2.5KG</t>
  </si>
  <si>
    <t>CAR-TUR DICED 20*20 2.5KG</t>
  </si>
  <si>
    <t>PCAULE00060</t>
  </si>
  <si>
    <t>CAULIFLOWER FLORET 2.5KG</t>
  </si>
  <si>
    <t>PCELES00080</t>
  </si>
  <si>
    <t>1KG</t>
  </si>
  <si>
    <t>CELERY DICED 10*10  2.5KG</t>
  </si>
  <si>
    <t>10*10  2.5KG</t>
  </si>
  <si>
    <t>PCELED02050</t>
  </si>
  <si>
    <t>CELERY DICED 10*10  5kg</t>
  </si>
  <si>
    <t>10*10  5kg</t>
  </si>
  <si>
    <t>CELERY SLICED 2.5KG</t>
  </si>
  <si>
    <t>PCELES14060</t>
  </si>
  <si>
    <t>CHIPS MACH. S/OFF 20*20 5KG</t>
  </si>
  <si>
    <t>MACH. S/OFF 20*20 5KG</t>
  </si>
  <si>
    <t>CHIPS HANDCUT S/OFF 20*20 5KG</t>
  </si>
  <si>
    <t>H/CUT S/OFF 20*20 5KG</t>
  </si>
  <si>
    <t>CHIPS MACHINED S/ON 20*20 5KG</t>
  </si>
  <si>
    <t>MACH. S/ON 20*20 5KG</t>
  </si>
  <si>
    <t>CHIPS HANDCUT S/ON 20*20 5KG</t>
  </si>
  <si>
    <t>H/CUT S/ON 20*20 5KG</t>
  </si>
  <si>
    <t>COLESLAW 2.5KG</t>
  </si>
  <si>
    <t>LEEKS SLICED 2.5KG</t>
  </si>
  <si>
    <t>PLEEKS00050</t>
  </si>
  <si>
    <t>LEEKS SLICED 5kg</t>
  </si>
  <si>
    <t>PMUSHS00080</t>
  </si>
  <si>
    <t>ONION DICED 10*10 5kg</t>
  </si>
  <si>
    <t>PONIOD02060</t>
  </si>
  <si>
    <t>ONION DICED 10*10 2.5KG</t>
  </si>
  <si>
    <t>ONION PEELED 5KG</t>
  </si>
  <si>
    <t>ONION PEELED 2.5KG</t>
  </si>
  <si>
    <t>ONION SLICED 2.5KG</t>
  </si>
  <si>
    <t>ONION SLICED 5kg</t>
  </si>
  <si>
    <t>PONIRD02060</t>
  </si>
  <si>
    <t>ONION RED DICED 10*10 2.5KG</t>
  </si>
  <si>
    <t>ONION RED PEELED 5KG</t>
  </si>
  <si>
    <t>PONIRP00060</t>
  </si>
  <si>
    <t>ONION RED PEELED 2.5KG</t>
  </si>
  <si>
    <t>ONION RED SLICED 5KG</t>
  </si>
  <si>
    <t>PONIRS00060</t>
  </si>
  <si>
    <t>ONION RED SLICED 2.5KG</t>
  </si>
  <si>
    <t>ONION SHALLOT PEELED 1KG</t>
  </si>
  <si>
    <t>PPARSB02050</t>
  </si>
  <si>
    <t>PARSNIP BATON 10*10 . 5kg</t>
  </si>
  <si>
    <t>10*10 . 5kg</t>
  </si>
  <si>
    <t>PARSNIP BATON 10*10 2.5KG</t>
  </si>
  <si>
    <t>PARSNIP HAND CUT 2.5KG</t>
  </si>
  <si>
    <t>PPARSD02050</t>
  </si>
  <si>
    <t>PARSNIP DICED 10*10 5kg</t>
  </si>
  <si>
    <t>PARSNIP DICED 10*10 2.5KG</t>
  </si>
  <si>
    <t>PARSNIP PEELED 2.5KG</t>
  </si>
  <si>
    <t>PPEPXD02080</t>
  </si>
  <si>
    <t>PEPPERS MIX DICED 10*10 1KG</t>
  </si>
  <si>
    <t>10*10 1KG</t>
  </si>
  <si>
    <t>PPEPXD02060</t>
  </si>
  <si>
    <t>PPOSWD02060</t>
  </si>
  <si>
    <t>POTATO SWEET DICED 10*10 2.5KG</t>
  </si>
  <si>
    <t>POTATO MINI PEELED 5KG</t>
  </si>
  <si>
    <t>POTATO DICED 10*10 5KG</t>
  </si>
  <si>
    <t>10*10 5KG</t>
  </si>
  <si>
    <t>POTATO DICED 20*20 2.5KG</t>
  </si>
  <si>
    <t>POTATO FONDANT x25 bag</t>
  </si>
  <si>
    <t>25 bag</t>
  </si>
  <si>
    <t>POTATO PEELED 5KG</t>
  </si>
  <si>
    <t>POTATO PEELED 9KG</t>
  </si>
  <si>
    <t>9KG</t>
  </si>
  <si>
    <t>PPOTAS05060</t>
  </si>
  <si>
    <t>POTATO SCALLOPS 2.5KG</t>
  </si>
  <si>
    <t>POTATO SCALLOPS 9KG</t>
  </si>
  <si>
    <t>PPOTAS05050</t>
  </si>
  <si>
    <t>POTATO SCALLOPS 5kg</t>
  </si>
  <si>
    <t>POTATO TURNED 5KG</t>
  </si>
  <si>
    <t>POTATO ROOSTER PEELED 9KG</t>
  </si>
  <si>
    <t>POTATO ROOSTER PEELED 5KG</t>
  </si>
  <si>
    <t>SOUP MIX DICED 10*10 2.5KG</t>
  </si>
  <si>
    <t>PSOUXD02050</t>
  </si>
  <si>
    <t>SOUP MIX DICED 10*10 5kg</t>
  </si>
  <si>
    <t>SPROUT PEELED 5kg</t>
  </si>
  <si>
    <t>SPROUT PEELED 2.5KG</t>
  </si>
  <si>
    <t>STIR FRY 2.5KG</t>
  </si>
  <si>
    <t>TURNIP HAND CUT 2.5KG</t>
  </si>
  <si>
    <t>TURNIP BATON 10*10 5kg</t>
  </si>
  <si>
    <t>TURNIP BATON 10*10 2.5KG</t>
  </si>
  <si>
    <t>TURNIP DICED 10*10 5kg</t>
  </si>
  <si>
    <t>PTURND02060</t>
  </si>
  <si>
    <t>TURNIP DICED 10*10 2.5KG</t>
  </si>
  <si>
    <t>PXVEGR00050</t>
  </si>
  <si>
    <t>MIX VEG ROAST CUT 5kg</t>
  </si>
  <si>
    <t>MIX VEG ROAST CUT 2.5KG</t>
  </si>
  <si>
    <t>SBEANSPR230</t>
  </si>
  <si>
    <t>227grm PACKET</t>
  </si>
  <si>
    <t>SBEANSPR010</t>
  </si>
  <si>
    <t>BEANSPROUTS x12 BOX</t>
  </si>
  <si>
    <t>12 BOX</t>
  </si>
  <si>
    <t>1kg BOX</t>
  </si>
  <si>
    <t>SCHARDRE090</t>
  </si>
  <si>
    <t>RED CHARD 500grm</t>
  </si>
  <si>
    <t>CHICORY 5kg x10 BOX</t>
  </si>
  <si>
    <t>5kg x10 BOX</t>
  </si>
  <si>
    <t>SCHICORY090</t>
  </si>
  <si>
    <t>CHICORY 500grm</t>
  </si>
  <si>
    <t>16 BOX</t>
  </si>
  <si>
    <t>SCUCUMBE210</t>
  </si>
  <si>
    <t>CUCUMBERS UNIT</t>
  </si>
  <si>
    <t>CUCUMBERS x12 BOX</t>
  </si>
  <si>
    <t>SLCHINES210</t>
  </si>
  <si>
    <t>CHINESE LEAF UNIT</t>
  </si>
  <si>
    <t>SLPCOS..010</t>
  </si>
  <si>
    <t>COS PREPARED 6x500grm BOX</t>
  </si>
  <si>
    <t>6x500grm BOX</t>
  </si>
  <si>
    <t>SLCOS...210</t>
  </si>
  <si>
    <t>COS  UNIT</t>
  </si>
  <si>
    <t>ENDIVE x8 BOX</t>
  </si>
  <si>
    <t>SLENDIVE210</t>
  </si>
  <si>
    <t>ENDIVE UNIT</t>
  </si>
  <si>
    <t>LETTUCE PLAIN x12 BOX</t>
  </si>
  <si>
    <t>SLETTPLA210</t>
  </si>
  <si>
    <t>LETTUCE PLAIN UNIT</t>
  </si>
  <si>
    <t>SLFRIFIN210</t>
  </si>
  <si>
    <t>FRISSE FINE UNIT</t>
  </si>
  <si>
    <t>FRISSE FINE x8 BOX</t>
  </si>
  <si>
    <t>10x2-pack BOX</t>
  </si>
  <si>
    <t>BABY GEM 2-pack</t>
  </si>
  <si>
    <t>2-pack</t>
  </si>
  <si>
    <t>ICEBERG UNIT</t>
  </si>
  <si>
    <t>SLLAMBSL210</t>
  </si>
  <si>
    <t>LAMBS LETTUCE UNIT</t>
  </si>
  <si>
    <t>LAMBS LETTUCE x10 BOX</t>
  </si>
  <si>
    <t>LOLLO ROSSA x10 BOX</t>
  </si>
  <si>
    <t>SLLOROSS210</t>
  </si>
  <si>
    <t>LOLLO ROSSA UNIT</t>
  </si>
  <si>
    <t>SLMESCUU090</t>
  </si>
  <si>
    <t xml:space="preserve">MESCULIN GREEN 500G </t>
  </si>
  <si>
    <t xml:space="preserve">500G </t>
  </si>
  <si>
    <t>1KG BOX</t>
  </si>
  <si>
    <t>SLOAKLEA210</t>
  </si>
  <si>
    <t>OAK LEAF UNIT</t>
  </si>
  <si>
    <t>OAK LEAF x10 BOX</t>
  </si>
  <si>
    <t>SLRADICC210</t>
  </si>
  <si>
    <t>RADICCHIO UNIT</t>
  </si>
  <si>
    <t>SMUSTCRE220</t>
  </si>
  <si>
    <t>SPAKCHOY230</t>
  </si>
  <si>
    <t>TWIN PACKET</t>
  </si>
  <si>
    <t>SPEPPGRN010</t>
  </si>
  <si>
    <t>PEPPERS GREEN UNIT</t>
  </si>
  <si>
    <t>SPEPPMIX210</t>
  </si>
  <si>
    <t>PEPPERS MIXED UNIT</t>
  </si>
  <si>
    <t>PEPPERS MIXED 5kg BOX</t>
  </si>
  <si>
    <t>SPEPPRED210</t>
  </si>
  <si>
    <t>PEPPERS RED UNIT</t>
  </si>
  <si>
    <t>SPEPPYEL210</t>
  </si>
  <si>
    <t>PEPPERS YELLOW UNIT</t>
  </si>
  <si>
    <t>SRADISHS230</t>
  </si>
  <si>
    <t>RADISH PACKET</t>
  </si>
  <si>
    <t>PACKET</t>
  </si>
  <si>
    <t>20 BOX</t>
  </si>
  <si>
    <t>SSCALLIO011</t>
  </si>
  <si>
    <t>SCALLIONS BUNCH</t>
  </si>
  <si>
    <t>BUNCH</t>
  </si>
  <si>
    <t>250grm PUNNET</t>
  </si>
  <si>
    <t>9x250grm BOX</t>
  </si>
  <si>
    <t>STOCYELL220</t>
  </si>
  <si>
    <t>6kg BOX</t>
  </si>
  <si>
    <t>TOMATOES 1kg</t>
  </si>
  <si>
    <t>STOMBEEF080</t>
  </si>
  <si>
    <t>TOMATOES BEEF 1kg</t>
  </si>
  <si>
    <t>7kg BOX</t>
  </si>
  <si>
    <t>STOMPLUM080</t>
  </si>
  <si>
    <t>TOMATOES PLUM 1kg</t>
  </si>
  <si>
    <t>STOMVINE080</t>
  </si>
  <si>
    <t>TOMATOES VINE 1kg</t>
  </si>
  <si>
    <t>3kg BOX</t>
  </si>
  <si>
    <t>SWATERCR220</t>
  </si>
  <si>
    <t>WATERCRESS PUNNET</t>
  </si>
  <si>
    <t>PUNNET</t>
  </si>
  <si>
    <t>VARTGLOB210</t>
  </si>
  <si>
    <t>ARTICHOKE GLOBE UNIT</t>
  </si>
  <si>
    <t>VTURNIPS210</t>
  </si>
  <si>
    <t>TURNIPS SWEDE UNIT</t>
  </si>
  <si>
    <t>VARTJERU080</t>
  </si>
  <si>
    <t>ARTICHOKE JERUSALEUM 1kg</t>
  </si>
  <si>
    <t>11 BOX</t>
  </si>
  <si>
    <t>VASPARAG260</t>
  </si>
  <si>
    <t>ASPARAGUS 500grm BUNCH</t>
  </si>
  <si>
    <t>500grm BUNCH</t>
  </si>
  <si>
    <t>VASPWHIT260</t>
  </si>
  <si>
    <t>ASPARAGUS WHITE x11 BOX</t>
  </si>
  <si>
    <t>5KG BOX</t>
  </si>
  <si>
    <t>VAUBERGI210</t>
  </si>
  <si>
    <t>AUBERGINES UNIT</t>
  </si>
  <si>
    <t>VAUBMINI010</t>
  </si>
  <si>
    <t>AUBERGINES MINI 1KG BOX</t>
  </si>
  <si>
    <t>VBABYCOR230</t>
  </si>
  <si>
    <t>BABY CORN PACKET</t>
  </si>
  <si>
    <t>BROAD BEANS 4kg BOX</t>
  </si>
  <si>
    <t>RUNNER BEANS 4kg BOX</t>
  </si>
  <si>
    <t>VBEATOPT010</t>
  </si>
  <si>
    <t>1.5kg BOX</t>
  </si>
  <si>
    <t>BEANS FINE TOP &amp; TAIL 1kg</t>
  </si>
  <si>
    <t>BEETROOT MINI 1kg BOX</t>
  </si>
  <si>
    <t>VBEEPACK230</t>
  </si>
  <si>
    <t>250grm PACKET</t>
  </si>
  <si>
    <t>18 BOX</t>
  </si>
  <si>
    <t>5kg BAG</t>
  </si>
  <si>
    <t>VBEETRAW080</t>
  </si>
  <si>
    <t>BEETROOT RAW 1kg</t>
  </si>
  <si>
    <t>BROCCOLI 6kg BOX</t>
  </si>
  <si>
    <t>VBROCCOL080</t>
  </si>
  <si>
    <t>BROCCOLI 1kg</t>
  </si>
  <si>
    <t>VCABBAGE210</t>
  </si>
  <si>
    <t>CABBAGE GREEN UNIT</t>
  </si>
  <si>
    <t>CABBAGE GREEN x10 BAG</t>
  </si>
  <si>
    <t>10 BAG</t>
  </si>
  <si>
    <t>CABBAGE DUTCH UNIT</t>
  </si>
  <si>
    <t>VCABRED.210</t>
  </si>
  <si>
    <t>CABBAGE RED UNIT</t>
  </si>
  <si>
    <t>10kg BAG</t>
  </si>
  <si>
    <t>6 BAG</t>
  </si>
  <si>
    <t>VCABSAVO210</t>
  </si>
  <si>
    <t>CABBAGE SAVOY UNIT</t>
  </si>
  <si>
    <t>CARROTS MINI 1kg BOX</t>
  </si>
  <si>
    <t>VCARROTS080</t>
  </si>
  <si>
    <t>CARROTS 1kg</t>
  </si>
  <si>
    <t>VCAULIFL210</t>
  </si>
  <si>
    <t>CAULIFLOWER UNIT</t>
  </si>
  <si>
    <t>VCELERIA210</t>
  </si>
  <si>
    <t>CELERIAC UNIT</t>
  </si>
  <si>
    <t>CELERY x12 BOX</t>
  </si>
  <si>
    <t>CELERY UNIT</t>
  </si>
  <si>
    <t>VCHILLIR080</t>
  </si>
  <si>
    <t>CHILLIES RED 1kg</t>
  </si>
  <si>
    <t>VCHILLIR230</t>
  </si>
  <si>
    <t>CHILLIES RED 250grm PACKET</t>
  </si>
  <si>
    <t>VCHILLIG080</t>
  </si>
  <si>
    <t>CHILLIES GREEN 1kg</t>
  </si>
  <si>
    <t>VCHILLIG230</t>
  </si>
  <si>
    <t>CHILLIES GREEN 250grm PACKET</t>
  </si>
  <si>
    <t>12x2 BOX</t>
  </si>
  <si>
    <t>COURGETTES MINI 1kg BOX</t>
  </si>
  <si>
    <t>VCOURGRN080</t>
  </si>
  <si>
    <t>COURGETTES GREEN 1kg</t>
  </si>
  <si>
    <t>VFENBULB080</t>
  </si>
  <si>
    <t>FENNEL BULB 1kg</t>
  </si>
  <si>
    <t>FENNEL MINI 1kg BOX</t>
  </si>
  <si>
    <t>GARLIC STRING STRING</t>
  </si>
  <si>
    <t>STRING</t>
  </si>
  <si>
    <t>GALANGA GINGER 1kg</t>
  </si>
  <si>
    <t>GINGER 1kg</t>
  </si>
  <si>
    <t>VGINGER.090</t>
  </si>
  <si>
    <t>GINGER 500grm</t>
  </si>
  <si>
    <t>HORSE RADISH 1kg</t>
  </si>
  <si>
    <t>LEEKS MINI 1kg BOX</t>
  </si>
  <si>
    <t>VLEEKS..080</t>
  </si>
  <si>
    <t>LEEKS 1kg</t>
  </si>
  <si>
    <t>VLEMGRAS260</t>
  </si>
  <si>
    <t>100grm BUNCH</t>
  </si>
  <si>
    <t>LEMON GRASS 1kg</t>
  </si>
  <si>
    <t>VMANGETO090</t>
  </si>
  <si>
    <t>MANGETOUT 500grm</t>
  </si>
  <si>
    <t>MUSHROOMS BREAKFAST FLAT 2kg CHIP</t>
  </si>
  <si>
    <t>2kg CHIP</t>
  </si>
  <si>
    <t>MUSHROOMS BUTTON 1.36kg CHIP</t>
  </si>
  <si>
    <t>1.36kg CHIP</t>
  </si>
  <si>
    <t>MUSHROOMS 2.27kg CHIP</t>
  </si>
  <si>
    <t>2.27kg CHIP</t>
  </si>
  <si>
    <t>MUSHROOMS Chefs Choice 2.27kg CHIP</t>
  </si>
  <si>
    <t>20kg BAG</t>
  </si>
  <si>
    <t>VONIONDU080</t>
  </si>
  <si>
    <t>ONIONS DUTCH 1kg</t>
  </si>
  <si>
    <t>VONIRED.080</t>
  </si>
  <si>
    <t>ONIONS RED 1kg</t>
  </si>
  <si>
    <t>SHALLOTS CHICKEN  5kg BAG</t>
  </si>
  <si>
    <t>VONSCHIC080</t>
  </si>
  <si>
    <t>SHALLOTS CHICKEN  1kg</t>
  </si>
  <si>
    <t>PARSLEY  CHIP</t>
  </si>
  <si>
    <t>CHIP</t>
  </si>
  <si>
    <t>PARSNIP  1kg</t>
  </si>
  <si>
    <t>VPOTBROO020</t>
  </si>
  <si>
    <t>POTATOES BAKE ROOSTERS 10KG BAG</t>
  </si>
  <si>
    <t>VPOTMINI080</t>
  </si>
  <si>
    <t>POTATOES MINI 1kg</t>
  </si>
  <si>
    <t>VPOTSWEE080</t>
  </si>
  <si>
    <t>POTATOES SWEET 1kg</t>
  </si>
  <si>
    <t>VPUMPMED210</t>
  </si>
  <si>
    <t>PUMPKIN MEDIUM  UNIT</t>
  </si>
  <si>
    <t>VSALSIFY080</t>
  </si>
  <si>
    <t>SALSIFY 1kg</t>
  </si>
  <si>
    <t>VSPNBABY090</t>
  </si>
  <si>
    <t>SPINACH LEAF 2kg BAG</t>
  </si>
  <si>
    <t>2kg BAG</t>
  </si>
  <si>
    <t>VSPROUTS080</t>
  </si>
  <si>
    <t>SPROUTS 1kg</t>
  </si>
  <si>
    <t>VSQUBNUT210</t>
  </si>
  <si>
    <t>SQUASH BUTTERNUT UNIT</t>
  </si>
  <si>
    <t>VSUGARSN080</t>
  </si>
  <si>
    <t>SUGAR SNAPS 1kg</t>
  </si>
  <si>
    <t>TURNIPS MINI WHITE 1kg BOX</t>
  </si>
  <si>
    <t>FAPPPINK010</t>
  </si>
  <si>
    <t>APPLES PINK LADY  12.5kg x72 BOX</t>
  </si>
  <si>
    <t>12.5kg (72 box)</t>
  </si>
  <si>
    <t>FAPPPINK210</t>
  </si>
  <si>
    <t>APPLES PINK LADY UNIT</t>
  </si>
  <si>
    <t>HLOVAGE.120</t>
  </si>
  <si>
    <t>LOVAGE  100grm</t>
  </si>
  <si>
    <t>100gm</t>
  </si>
  <si>
    <t>SCRAFILL010</t>
  </si>
  <si>
    <t>AFILLA CRESS x16 BOX</t>
  </si>
  <si>
    <t>54 BOX</t>
  </si>
  <si>
    <t>MANGO READY TO EAT x9</t>
  </si>
  <si>
    <t>1X9</t>
  </si>
  <si>
    <t>MEGGLIQF290</t>
  </si>
  <si>
    <t>EGGS LIQUID FREE RANGE 15kg TUB</t>
  </si>
  <si>
    <t>15kg tub</t>
  </si>
  <si>
    <t>MEGGLIQU292</t>
  </si>
  <si>
    <t>EGGS LIQUID 10kg TUB</t>
  </si>
  <si>
    <t>10kg tub</t>
  </si>
  <si>
    <t>prepbroc</t>
  </si>
  <si>
    <t>prepcabb</t>
  </si>
  <si>
    <t>PCAPTR00060</t>
  </si>
  <si>
    <t>CAR-PAR-TUR H/CUT ROAST  2.5kg</t>
  </si>
  <si>
    <t>prepcarr</t>
  </si>
  <si>
    <t>PCARRR00060</t>
  </si>
  <si>
    <t>CARROT HAND CUT ROAST  2.5kg</t>
  </si>
  <si>
    <t>PCARRJ00060</t>
  </si>
  <si>
    <t>CARROT JULIENNE 5 mm 2.5KG</t>
  </si>
  <si>
    <t>5 mm 2.5KG</t>
  </si>
  <si>
    <t>prepcart</t>
  </si>
  <si>
    <t>prepcauli</t>
  </si>
  <si>
    <t>prepcelery</t>
  </si>
  <si>
    <t>PCHIPK03050</t>
  </si>
  <si>
    <t>CHIPS MACH. S/OFF 15*15  5kg</t>
  </si>
  <si>
    <t>MACH. S/OFF 15*15  5kg</t>
  </si>
  <si>
    <t>PARSNIP HAND CUT ROAST  2.5kg</t>
  </si>
  <si>
    <t>PSOUXD02080</t>
  </si>
  <si>
    <t>SOUP MIX DICED 10*10  1kg</t>
  </si>
  <si>
    <t>10*10  1kg</t>
  </si>
  <si>
    <t>SBEANSPL020</t>
  </si>
  <si>
    <t>CHICORY RED 3kg</t>
  </si>
  <si>
    <t>TOMATOES HEIRLOOM "INCA" 3kg</t>
  </si>
  <si>
    <t>VBEECMIN010</t>
  </si>
  <si>
    <t>BEETROOT CANDY MINI 1kg</t>
  </si>
  <si>
    <t>VBEEGMIN010</t>
  </si>
  <si>
    <t>BEETROOT GOLDEN MINI 1kg</t>
  </si>
  <si>
    <t>BEETROOT GOLDEN 5kg</t>
  </si>
  <si>
    <t>VCAVNERO010</t>
  </si>
  <si>
    <t>CAVOLO NERO 3kg</t>
  </si>
  <si>
    <t>KALE BUNCH BUNCH</t>
  </si>
  <si>
    <t>KALE BABY LEAF 1KG</t>
  </si>
  <si>
    <t>VMUSIMEJ010</t>
  </si>
  <si>
    <t>MUSHROOMS SHIMEJI 1kg</t>
  </si>
  <si>
    <t>VPOTPURP010</t>
  </si>
  <si>
    <t>POTATOES PURPLE 5kg</t>
  </si>
  <si>
    <t>BROCCOLI TENDERSTEM 2KG BOX</t>
  </si>
  <si>
    <t>2KG BOX</t>
  </si>
  <si>
    <t>BROCCOLI PURPLE SPROUTING 2KG BOX</t>
  </si>
  <si>
    <t>PSPOTZ01010</t>
  </si>
  <si>
    <t>CUCUMBER SALAD POT 6 x 70g</t>
  </si>
  <si>
    <t>6 x 70g</t>
  </si>
  <si>
    <t>PSPOTZ02010</t>
  </si>
  <si>
    <t>SUMMER SALAD POT 6 x 50g</t>
  </si>
  <si>
    <t>6 x 50g</t>
  </si>
  <si>
    <t>PSPOTZ03010</t>
  </si>
  <si>
    <t>TOMATO SALAD POT 6 x 75g</t>
  </si>
  <si>
    <t>6 x 75g</t>
  </si>
  <si>
    <t>PSPOTZ04010</t>
  </si>
  <si>
    <t>CITRUS SALAD POT 6 x 80g</t>
  </si>
  <si>
    <t>6 x 80g</t>
  </si>
  <si>
    <t>PSPOTZ05010</t>
  </si>
  <si>
    <t>MIX PEPPER SALAD POT 6 x 90g</t>
  </si>
  <si>
    <t>6 x 90g</t>
  </si>
  <si>
    <t>PSPOTZ07010</t>
  </si>
  <si>
    <t>RED ONION SALAD POT 6 x 85g</t>
  </si>
  <si>
    <t>6 x 85g</t>
  </si>
  <si>
    <t>PFPOTZ45010</t>
  </si>
  <si>
    <t>MEDLEY POT 6 X 170G</t>
  </si>
  <si>
    <t>6 X 170G</t>
  </si>
  <si>
    <t>PFPOTZ33011</t>
  </si>
  <si>
    <t>TROPICAL YELLOW POT 6 x 150G</t>
  </si>
  <si>
    <t>6 x 150G</t>
  </si>
  <si>
    <t>PFPOTZ44010</t>
  </si>
  <si>
    <t>TROPICAL POT 6 X 170G</t>
  </si>
  <si>
    <t>PFPOTZ35010</t>
  </si>
  <si>
    <t>SUPERFRUIT POT 6 x 150g</t>
  </si>
  <si>
    <t>6 x 150g</t>
  </si>
  <si>
    <t>PFPOTZ30012</t>
  </si>
  <si>
    <t>RED BERRY&amp; WATERMELON POT 6 x 135G</t>
  </si>
  <si>
    <t>6 x 135G</t>
  </si>
  <si>
    <t>PONIOP00060a</t>
  </si>
  <si>
    <t>PCAPAD02050</t>
  </si>
  <si>
    <t>CAR-PAR DICED 10*10 . 2.5KG</t>
  </si>
  <si>
    <t>DICED 10*10 . 2.5KG</t>
  </si>
  <si>
    <t>CAR-PAR DICED 10*10 . 5KG</t>
  </si>
  <si>
    <t>MJCRANBE310</t>
  </si>
  <si>
    <t>CRANBERRY JUICE 2ltr BOTTLE</t>
  </si>
  <si>
    <t>MJAPPLEF310</t>
  </si>
  <si>
    <t>FRESH APPLE JUICE 2ltr BOTTLE</t>
  </si>
  <si>
    <t>MJGRPINK310</t>
  </si>
  <si>
    <t>GRAPEFRUIT PINK JUICE 2ltr BOTTLE</t>
  </si>
  <si>
    <t>MFHONEYD290</t>
  </si>
  <si>
    <t>MELON HONEYDEW PIECES 5kg TUB</t>
  </si>
  <si>
    <t>5kg tub</t>
  </si>
  <si>
    <t>MFMELONM290</t>
  </si>
  <si>
    <t>MELON MEDLEY 5kg TUB</t>
  </si>
  <si>
    <t>MFPOTMEL010</t>
  </si>
  <si>
    <t>MELON MEDLEY POT 1x20 BOX</t>
  </si>
  <si>
    <t>MFPOTMXX010</t>
  </si>
  <si>
    <t>MIX FRUIT POT, selection of 20  1x20 BOX</t>
  </si>
  <si>
    <t>PXVEGD02050</t>
  </si>
  <si>
    <t>PXVEGD02060</t>
  </si>
  <si>
    <t>MIX VEG DICED 10*10 . 2.5KG</t>
  </si>
  <si>
    <t>MIX VEG DICED 10*10 . 5kg</t>
  </si>
  <si>
    <t>PXVAGD05060</t>
  </si>
  <si>
    <t>MIX VEG DICED 20*20 . 2.5KG</t>
  </si>
  <si>
    <t>20*20 . 2.5KG</t>
  </si>
  <si>
    <t>PXVAGD05050</t>
  </si>
  <si>
    <t>MIX VEG DICED 20*20 . 5kg</t>
  </si>
  <si>
    <t>20*20 . 5kg</t>
  </si>
  <si>
    <t>VMUPBROW030</t>
  </si>
  <si>
    <t>MUSHROOMS PARIS BROWN 2.27KG CHIP</t>
  </si>
  <si>
    <t>FORANBLO012</t>
  </si>
  <si>
    <t>ORANGES BLOOD x40 BOX</t>
  </si>
  <si>
    <t>40 box</t>
  </si>
  <si>
    <t>PPARSS00060</t>
  </si>
  <si>
    <t>PARSNIP SLICED . 2.5KG</t>
  </si>
  <si>
    <t>MFPOTPIN010</t>
  </si>
  <si>
    <t>PINEAPPLE CHUNK POT 1x20 BOX</t>
  </si>
  <si>
    <t>MFPINEAP290</t>
  </si>
  <si>
    <t>PINEAPPLE PIECES 5kg TUB</t>
  </si>
  <si>
    <t>PPINEV27060</t>
  </si>
  <si>
    <t>PINEAPPLE WEDGE 15GM . 1 x 50</t>
  </si>
  <si>
    <t>15GM . 1 x 50</t>
  </si>
  <si>
    <t>VPOTPIPE020</t>
  </si>
  <si>
    <t>POTATOES MARIS PIPER 25kg BAG</t>
  </si>
  <si>
    <t>VPOTQUEE020</t>
  </si>
  <si>
    <t>POTATOES NEW SEASON 10kg BAG</t>
  </si>
  <si>
    <t>VPORSVAL020</t>
  </si>
  <si>
    <t>POTATOES ROSEVALE 10KG BAG</t>
  </si>
  <si>
    <t>PUMPKIN LARGE  UNIT</t>
  </si>
  <si>
    <t>PRATAC00060</t>
  </si>
  <si>
    <t>RATATOUILLE CHUNKY . 2.5KG</t>
  </si>
  <si>
    <t>PTOMAD02060</t>
  </si>
  <si>
    <t>TOMATO DICED 10*10 . 2.5KG</t>
  </si>
  <si>
    <t>TOMATOES VINE PLUM 5KG BOX</t>
  </si>
  <si>
    <t>PTURND05060</t>
  </si>
  <si>
    <t>TURNIP DICED 20*20 . 2.5KG</t>
  </si>
  <si>
    <t>PCHIPK03050EP-186</t>
  </si>
  <si>
    <t>PCHIPK02050</t>
  </si>
  <si>
    <t>CHIPS MACH. S/OFF 10*10 . 5KG</t>
  </si>
  <si>
    <t>MEGGMEDI011</t>
  </si>
  <si>
    <t>EGGS MEDIUM x180 BOX</t>
  </si>
  <si>
    <t>180 box</t>
  </si>
  <si>
    <t>MEGGLARG010</t>
  </si>
  <si>
    <t>EGGS LARGE  x360 BOX</t>
  </si>
  <si>
    <t>mayo2</t>
  </si>
  <si>
    <t>MMAYONAC290</t>
  </si>
  <si>
    <t>MAYONNAISE CREAMY REAL 10ltr TUB</t>
  </si>
  <si>
    <t>1X10ltr TUB</t>
  </si>
  <si>
    <t>MEGGYOLK290</t>
  </si>
  <si>
    <t>EGGS YOLK LIQUID 5kg TUB</t>
  </si>
  <si>
    <t>1x5kg TUB</t>
  </si>
  <si>
    <t>liquidegg1</t>
  </si>
  <si>
    <t>Liquid Whole Egg 15ltrs</t>
  </si>
  <si>
    <t>1x15Ltrs Whole</t>
  </si>
  <si>
    <t>12.5kg x72 BOX</t>
  </si>
  <si>
    <t>FAPPCOXP210</t>
  </si>
  <si>
    <t>FAPPCOXP010</t>
  </si>
  <si>
    <t>APPLES COX PIPPEN 12kg x30 BOX</t>
  </si>
  <si>
    <t>12kg x30 BOX</t>
  </si>
  <si>
    <t>APPLES COX PIPPEN UNIT</t>
  </si>
  <si>
    <t>FAPRICOT010</t>
  </si>
  <si>
    <t>APRICOTS 5kg BOX</t>
  </si>
  <si>
    <t>APRICOTS 1kg</t>
  </si>
  <si>
    <t>FAVOCADO010</t>
  </si>
  <si>
    <t>4kg x16 BOX</t>
  </si>
  <si>
    <t>AVOCADOS HASS UNIT</t>
  </si>
  <si>
    <t>GRAPEFRUIT WHITE x45 BOX</t>
  </si>
  <si>
    <t>x45 BOX</t>
  </si>
  <si>
    <t>FGRPWHIT210</t>
  </si>
  <si>
    <t>GRAPEFRUIT WHITE UNIT</t>
  </si>
  <si>
    <t>FLYCHEES090</t>
  </si>
  <si>
    <t>LYCHEES  500grm</t>
  </si>
  <si>
    <t>FLYCHEES010</t>
  </si>
  <si>
    <t>LYCHEES  2kg BOX</t>
  </si>
  <si>
    <t>FNECTARI010</t>
  </si>
  <si>
    <t>x32 BOX</t>
  </si>
  <si>
    <t>NECTARINES UNIT</t>
  </si>
  <si>
    <t>PEACHES  UNIT</t>
  </si>
  <si>
    <t>FPEACHES010</t>
  </si>
  <si>
    <t>FPINMINI210</t>
  </si>
  <si>
    <t>PINEAPPLE BABY UNIT</t>
  </si>
  <si>
    <t>FPINMINI010</t>
  </si>
  <si>
    <t>PINEAPPLE BABY x12 BOX</t>
  </si>
  <si>
    <t>POMMEGRANATE ARILS  1KG BOX</t>
  </si>
  <si>
    <t>HLEMTHYM120</t>
  </si>
  <si>
    <t>LEMON THYME  100grm</t>
  </si>
  <si>
    <t>QUINCE 5kg BOX</t>
  </si>
  <si>
    <t>RHUBARB BUNCH</t>
  </si>
  <si>
    <t>FSTARFRU010</t>
  </si>
  <si>
    <t>STARFRUIT x20 BOX</t>
  </si>
  <si>
    <t>STARFRUIT UNIT</t>
  </si>
  <si>
    <t>HFENNEL.080</t>
  </si>
  <si>
    <t>FENNEL 1kg</t>
  </si>
  <si>
    <t>LEMON BALM  100grm</t>
  </si>
  <si>
    <t>HMARJORA080</t>
  </si>
  <si>
    <t>MARJORAM 1kg</t>
  </si>
  <si>
    <t>HOREGANO080</t>
  </si>
  <si>
    <t>OREGANO 1kg</t>
  </si>
  <si>
    <t>HROCKET.090</t>
  </si>
  <si>
    <t>ROCKET 500grm</t>
  </si>
  <si>
    <t>HSAGE...080</t>
  </si>
  <si>
    <t>SAGE 1kg</t>
  </si>
  <si>
    <t>HSORRELL080</t>
  </si>
  <si>
    <t>SORRELL 1kg</t>
  </si>
  <si>
    <t>GALIA MELON PIECES</t>
  </si>
  <si>
    <t>MELON MIX</t>
  </si>
  <si>
    <t>PINEAPPLE DICED 10-15M</t>
  </si>
  <si>
    <t>10-15M 5kg</t>
  </si>
  <si>
    <t>WATERMELON PIECES</t>
  </si>
  <si>
    <t>PAUBEC51060</t>
  </si>
  <si>
    <t>AUBERGINE H/C 15-20MM</t>
  </si>
  <si>
    <t>H/CUT 15-20MM 2.5KG</t>
  </si>
  <si>
    <t>FINE BEANS HAND CUT 2kg</t>
  </si>
  <si>
    <t>H/CUT 2kg</t>
  </si>
  <si>
    <t>PBROCE17060</t>
  </si>
  <si>
    <t>BROCOLLI FLORET SMALL 2.5KG</t>
  </si>
  <si>
    <t>PBROCE00050</t>
  </si>
  <si>
    <t>BROCOLLI FLORET 5kg</t>
  </si>
  <si>
    <t>CAR-TUR DICED 20*20 5KG</t>
  </si>
  <si>
    <t>20*20 5KG</t>
  </si>
  <si>
    <t>PCAULE17060</t>
  </si>
  <si>
    <t>CAULIFLOWER FLORET Small 2.5KG</t>
  </si>
  <si>
    <t>CAULIFLOWER FLORET 5kg</t>
  </si>
  <si>
    <t>PCELEB33370</t>
  </si>
  <si>
    <t xml:space="preserve">CELERY BATONS  7X5MM </t>
  </si>
  <si>
    <t>7X5MM 1.3KG</t>
  </si>
  <si>
    <t>CELERY SLICED 20 2.5KG</t>
  </si>
  <si>
    <t>PCELES00050</t>
  </si>
  <si>
    <t>CELERY SLICED 5kg</t>
  </si>
  <si>
    <t>CELERIAC DICED 10*10</t>
  </si>
  <si>
    <t>PCHIRC00080</t>
  </si>
  <si>
    <t xml:space="preserve">CHILLI RED HAND CUT </t>
  </si>
  <si>
    <t>H/CUT 1KG</t>
  </si>
  <si>
    <t>PCHISN05050</t>
  </si>
  <si>
    <t>CHIPS P. SWEET S/ON 20*20 5KG</t>
  </si>
  <si>
    <t>S/ON 20*20 5KG</t>
  </si>
  <si>
    <t>PCOUGC00060</t>
  </si>
  <si>
    <t xml:space="preserve">COURGETTE GREEN HAND CUT </t>
  </si>
  <si>
    <t>PCOUGD02060</t>
  </si>
  <si>
    <t>COURGETTE GRN DICED 10*10</t>
  </si>
  <si>
    <t>FENNEL BULB SLICED 1KG</t>
  </si>
  <si>
    <t>LEEKS DICED 10*10 2.5KG</t>
  </si>
  <si>
    <t>MUSHROOMS SLICED 2.5KG</t>
  </si>
  <si>
    <t>PONIOC00060</t>
  </si>
  <si>
    <t xml:space="preserve">ONION HAND CUT </t>
  </si>
  <si>
    <t>ONION RED DICED 10*10 5KG</t>
  </si>
  <si>
    <t>PPARSD05060</t>
  </si>
  <si>
    <t>PARSNIP DICED 20*20 . 2.5KG</t>
  </si>
  <si>
    <t>PEPPERS GREEN BATON</t>
  </si>
  <si>
    <t>PPEPXC00080</t>
  </si>
  <si>
    <t xml:space="preserve">PEPPERS MIX H/C 20*20 </t>
  </si>
  <si>
    <t>H/C 20*20 1KG</t>
  </si>
  <si>
    <t>PEPPERS MIX DICED 10*10 2.5KG</t>
  </si>
  <si>
    <t>5*5 1KG</t>
  </si>
  <si>
    <t>PEPPERS MIX SLICED 2.5KG</t>
  </si>
  <si>
    <t>POTATO SHREDDED 2.5KG</t>
  </si>
  <si>
    <t>POTATO WAFER SCALLOPS 5kg</t>
  </si>
  <si>
    <t>PSCALS13080</t>
  </si>
  <si>
    <t>SCALLION SLICED 10MM 1KG</t>
  </si>
  <si>
    <t>10MM 1KG</t>
  </si>
  <si>
    <t>PTURNB05080</t>
  </si>
  <si>
    <t>TURNIP BATON 20*20 1KG</t>
  </si>
  <si>
    <t>TURNIP PEELED 5KG</t>
  </si>
  <si>
    <t>TURNIP SLICED 2.5KG</t>
  </si>
  <si>
    <t>4kg BAG</t>
  </si>
  <si>
    <t>MIZUNA 1kg BOX</t>
  </si>
  <si>
    <t>84 BOX</t>
  </si>
  <si>
    <t>VBEAFINE010</t>
  </si>
  <si>
    <t>VBEAFINE080</t>
  </si>
  <si>
    <t>BEANS FINE 1kg</t>
  </si>
  <si>
    <t>VBEAFINE090</t>
  </si>
  <si>
    <t>BEANS FINE 500grm</t>
  </si>
  <si>
    <t>BEANS EXTRA FINE 1.5kg BOX</t>
  </si>
  <si>
    <t>VBEAXFIN080</t>
  </si>
  <si>
    <t>BEANS EXTRA FINE 1kg</t>
  </si>
  <si>
    <t>COURGETTES YELLOW 5kg BOX</t>
  </si>
  <si>
    <t>GARLIC 4.5kg BOX</t>
  </si>
  <si>
    <t>ENOKI MUSHROOMS 1kg BOX</t>
  </si>
  <si>
    <t>MOULI 9kg BOX</t>
  </si>
  <si>
    <t>9kg BOX</t>
  </si>
  <si>
    <t>VMOULI..210</t>
  </si>
  <si>
    <t>MOULI UNIT</t>
  </si>
  <si>
    <t>VMUCEPES010</t>
  </si>
  <si>
    <t>MUSHROOMS CEPES 1kg BOX</t>
  </si>
  <si>
    <t>VMUCHANT010</t>
  </si>
  <si>
    <t>MUSHROOMS CHANTERELLES 1kg BOX</t>
  </si>
  <si>
    <t>VMUMORIL010</t>
  </si>
  <si>
    <t>MUSHROOMS MOREL 1kg BOX</t>
  </si>
  <si>
    <t>VMUOYELL010</t>
  </si>
  <si>
    <t>MUSHROOMS OYSTER YELLOW 1kg BOX</t>
  </si>
  <si>
    <t>ONIONS PEARL 1kg</t>
  </si>
  <si>
    <t>VONIONSP080</t>
  </si>
  <si>
    <t>ONIONS SPANISH 1kg</t>
  </si>
  <si>
    <t>POTATOES BABY RATTE 5kg BOX</t>
  </si>
  <si>
    <t>SHAMROCK x20 BOX</t>
  </si>
  <si>
    <t>P118A</t>
  </si>
  <si>
    <t>HMLNASTU140</t>
  </si>
  <si>
    <t xml:space="preserve">MICRO LEAF-NASTURIUM LEAF </t>
  </si>
  <si>
    <t>1X30G</t>
  </si>
  <si>
    <t>MEGGLIQU291</t>
  </si>
  <si>
    <t>EGGS LIQUID 15kg TUB</t>
  </si>
  <si>
    <t>15kg TUB</t>
  </si>
  <si>
    <t>PCARRT00020</t>
  </si>
  <si>
    <t>CARROT TURNED x15</t>
  </si>
  <si>
    <t>1X15</t>
  </si>
  <si>
    <t>PCATUC00060</t>
  </si>
  <si>
    <t>CAR-TUR HANDCUT 20-30MM . 2.5KG</t>
  </si>
  <si>
    <t>H/CUT 20-30MM . 2.5KG</t>
  </si>
  <si>
    <t xml:space="preserve"> 5kg</t>
  </si>
  <si>
    <t>PTURNT00020</t>
  </si>
  <si>
    <t>TURNIP TURNED x15</t>
  </si>
  <si>
    <t>ALFALFA SPROUTS x8</t>
  </si>
  <si>
    <t>SCRKAPPB010</t>
  </si>
  <si>
    <t xml:space="preserve">APPLE BLOSSOM </t>
  </si>
  <si>
    <t>500G</t>
  </si>
  <si>
    <t>CAULIFLOWER PURPLE x6</t>
  </si>
  <si>
    <t>VPARMINI010</t>
  </si>
  <si>
    <t>PARSNIP MINI 1kg</t>
  </si>
  <si>
    <t>ROMANESQUE 8kg</t>
  </si>
  <si>
    <t>8kg</t>
  </si>
  <si>
    <t>PSPOTZ06010</t>
  </si>
  <si>
    <t>ORANGE &amp; FENNEL SALAD POT 6 x 65g</t>
  </si>
  <si>
    <t>6 x 65g</t>
  </si>
  <si>
    <t>PFPOTZ36010</t>
  </si>
  <si>
    <t>PINEAPPLE FRUIT POT 6 x 150g</t>
  </si>
  <si>
    <t>PVPOTZ29010</t>
  </si>
  <si>
    <t>VEG SNACK POTS MIXED BOX 6 x 100G</t>
  </si>
  <si>
    <t>6 x 100G</t>
  </si>
  <si>
    <t>PVPOTZ23010</t>
  </si>
  <si>
    <t>TOMATO CHERRY SNACK POTS 6 x 100G</t>
  </si>
  <si>
    <t>PVPOTZ24010</t>
  </si>
  <si>
    <t>MIXED VEG BATON SNACK POT 6 x 100G</t>
  </si>
  <si>
    <t>PVPOTZ25010</t>
  </si>
  <si>
    <t>CARROT BATON SNACK POTS 6 x 100G</t>
  </si>
  <si>
    <t>PVPOTZ26010</t>
  </si>
  <si>
    <t>PEPPER X BATON SNACK POTS 6 x 100G</t>
  </si>
  <si>
    <t>PVPOTZ27010</t>
  </si>
  <si>
    <t>CUCUMBER BATON SNACK POTS 6 x 100G</t>
  </si>
  <si>
    <t>PVPOTZ28010</t>
  </si>
  <si>
    <t>TOMATO CHERRY X SNACK POT 6 x 100G</t>
  </si>
  <si>
    <t>VROMANES011a</t>
  </si>
  <si>
    <t>PMELCV27060</t>
  </si>
  <si>
    <t>MELON CANTAL. WEDGE 15GM . 1 x 50</t>
  </si>
  <si>
    <t>15GM 1 x 50</t>
  </si>
  <si>
    <t>PMELHV27080</t>
  </si>
  <si>
    <t>MELON HONEYDEW WEDGE 15GM 1 x 50</t>
  </si>
  <si>
    <t>VMUPDBLU010</t>
  </si>
  <si>
    <t>MUSHROOMS PIED BLEU 1kg BOX</t>
  </si>
  <si>
    <t>VCHILLSB011</t>
  </si>
  <si>
    <t>SCOTCH BONNET CHILLI 2KG BOX</t>
  </si>
  <si>
    <t>PVPOTMINR010</t>
  </si>
  <si>
    <t>MINI ROOSTER POTATOES</t>
  </si>
  <si>
    <t>1X10KG</t>
  </si>
  <si>
    <t>Keelings SKU</t>
  </si>
  <si>
    <t>Keelings Pricing</t>
  </si>
  <si>
    <t xml:space="preserve">Hussey </t>
  </si>
  <si>
    <t>Hussey Price</t>
  </si>
  <si>
    <t>Richardsons Code</t>
  </si>
  <si>
    <t>Richardsons Price</t>
  </si>
  <si>
    <t>Sysco Code</t>
  </si>
  <si>
    <t>Sysco Price</t>
  </si>
  <si>
    <t>APPLE GRANNY SMITH</t>
  </si>
  <si>
    <t>100 Unit</t>
  </si>
  <si>
    <t>APGS080U</t>
  </si>
  <si>
    <t>FW631NET</t>
  </si>
  <si>
    <t>APPLE PINK LADY EACH</t>
  </si>
  <si>
    <t>APJ00755U</t>
  </si>
  <si>
    <t>APPLE PINK LADY TRAY</t>
  </si>
  <si>
    <t>FW346NET</t>
  </si>
  <si>
    <t>1x72</t>
  </si>
  <si>
    <t>APJO075C</t>
  </si>
  <si>
    <t>FW606NET</t>
  </si>
  <si>
    <t xml:space="preserve">ASPARAGUS </t>
  </si>
  <si>
    <t>ASPA020U</t>
  </si>
  <si>
    <t>VW699NET</t>
  </si>
  <si>
    <t>AUBERGINE SPANISH</t>
  </si>
  <si>
    <t>AUBE005C</t>
  </si>
  <si>
    <t xml:space="preserve">AUBERGINE SPANISH </t>
  </si>
  <si>
    <t>VW714NET</t>
  </si>
  <si>
    <t>AUBERGINE SPANISH EACH</t>
  </si>
  <si>
    <t>AUBE005U</t>
  </si>
  <si>
    <t>BAC01E</t>
  </si>
  <si>
    <t>BABY CORN EACH</t>
  </si>
  <si>
    <t>BCORN12C</t>
  </si>
  <si>
    <t xml:space="preserve">BABY CORN </t>
  </si>
  <si>
    <t>VW715NET</t>
  </si>
  <si>
    <t>1x1KG</t>
  </si>
  <si>
    <t>HBAS101C</t>
  </si>
  <si>
    <t>HB576NET</t>
  </si>
  <si>
    <t>BEANS T/T 1.</t>
  </si>
  <si>
    <t>1.5KG</t>
  </si>
  <si>
    <t>FINE004C</t>
  </si>
  <si>
    <t>VW700NET</t>
  </si>
  <si>
    <t xml:space="preserve">BEANSPROUTS PP </t>
  </si>
  <si>
    <t>BEAN0004C</t>
  </si>
  <si>
    <t>SL346NET</t>
  </si>
  <si>
    <t>BEET11C</t>
  </si>
  <si>
    <t>VW717NET</t>
  </si>
  <si>
    <t xml:space="preserve">BUTTERNUT SQUASH </t>
  </si>
  <si>
    <t>BUTT010U</t>
  </si>
  <si>
    <t>VW719NET</t>
  </si>
  <si>
    <t xml:space="preserve">CABBAGE RED </t>
  </si>
  <si>
    <t>CABR020U</t>
  </si>
  <si>
    <t>VW720NET</t>
  </si>
  <si>
    <t xml:space="preserve">CABBAGE SAVOY </t>
  </si>
  <si>
    <t>CABG011U</t>
  </si>
  <si>
    <t>VW326NET</t>
  </si>
  <si>
    <t xml:space="preserve">CABBAGE WHITE </t>
  </si>
  <si>
    <t>DUTC025U</t>
  </si>
  <si>
    <t>VW762NET</t>
  </si>
  <si>
    <t xml:space="preserve">CABBAGE WHITE SHREDDED </t>
  </si>
  <si>
    <t>XPCABG02U</t>
  </si>
  <si>
    <t>490219NET</t>
  </si>
  <si>
    <t xml:space="preserve">CAR PAR TUR CHUNKY </t>
  </si>
  <si>
    <t>PMCTD02U</t>
  </si>
  <si>
    <t>VP596NET</t>
  </si>
  <si>
    <t xml:space="preserve">CARROT MEDIUM SPANISH NEW SEASON </t>
  </si>
  <si>
    <t>CARP010C</t>
  </si>
  <si>
    <t>VW702NET</t>
  </si>
  <si>
    <t xml:space="preserve">CARROT SLICED </t>
  </si>
  <si>
    <t>PCARS05U</t>
  </si>
  <si>
    <t>VP693NET</t>
  </si>
  <si>
    <t xml:space="preserve">CAULIFLOWER FLORETTES </t>
  </si>
  <si>
    <t>PCAU002U</t>
  </si>
  <si>
    <t>VG880NET</t>
  </si>
  <si>
    <t xml:space="preserve">CELERIAC CHUNKY </t>
  </si>
  <si>
    <t>PCELR05BU</t>
  </si>
  <si>
    <t>VP841NET</t>
  </si>
  <si>
    <t>HCHE101U</t>
  </si>
  <si>
    <t>491021NET</t>
  </si>
  <si>
    <t xml:space="preserve">DILL </t>
  </si>
  <si>
    <t>HDIL101U</t>
  </si>
  <si>
    <t>490129NET</t>
  </si>
  <si>
    <t>EDIBLE FLOWERS 30G</t>
  </si>
  <si>
    <t>FLOW02U</t>
  </si>
  <si>
    <t>HB552NET</t>
  </si>
  <si>
    <t xml:space="preserve">FENNEL BULB </t>
  </si>
  <si>
    <t>FENN005C</t>
  </si>
  <si>
    <t>VW730NET</t>
  </si>
  <si>
    <t xml:space="preserve">GARLIC STRING </t>
  </si>
  <si>
    <t>GARL001U</t>
  </si>
  <si>
    <t>VP351NET</t>
  </si>
  <si>
    <t xml:space="preserve">GINGER </t>
  </si>
  <si>
    <t>GING013K</t>
  </si>
  <si>
    <t>VW274NET</t>
  </si>
  <si>
    <t xml:space="preserve">GRAPE GREEN </t>
  </si>
  <si>
    <t>GRAPG201U</t>
  </si>
  <si>
    <t>FW577NET</t>
  </si>
  <si>
    <t xml:space="preserve">KIWI BAG </t>
  </si>
  <si>
    <t>KIWI122U</t>
  </si>
  <si>
    <t>FW610NET</t>
  </si>
  <si>
    <t xml:space="preserve">LEEKS CHOPPED </t>
  </si>
  <si>
    <t>PLEES02U</t>
  </si>
  <si>
    <t>VP735NET</t>
  </si>
  <si>
    <t>LETTUCE WASHED CATERING MIX</t>
  </si>
  <si>
    <t>IRMLEAVE001U</t>
  </si>
  <si>
    <t>SL313NET</t>
  </si>
  <si>
    <t>CANT005U</t>
  </si>
  <si>
    <t>FW620NET</t>
  </si>
  <si>
    <t>GALI006U</t>
  </si>
  <si>
    <t>FW621NET</t>
  </si>
  <si>
    <t>MEL007U</t>
  </si>
  <si>
    <t>FW622NET</t>
  </si>
  <si>
    <t>HMIN101U</t>
  </si>
  <si>
    <t>491008NET</t>
  </si>
  <si>
    <t xml:space="preserve">ONION RED </t>
  </si>
  <si>
    <t>ONIR110C</t>
  </si>
  <si>
    <t>VW739NET</t>
  </si>
  <si>
    <t xml:space="preserve">ONION RED PEELED </t>
  </si>
  <si>
    <t>PONRP02U</t>
  </si>
  <si>
    <t>VP713NET</t>
  </si>
  <si>
    <t xml:space="preserve">ONION WHITE DICED </t>
  </si>
  <si>
    <t>PONWD02U</t>
  </si>
  <si>
    <t>VG838ZNET</t>
  </si>
  <si>
    <t xml:space="preserve">PAK CHOI MINI </t>
  </si>
  <si>
    <t>PAK001C</t>
  </si>
  <si>
    <t>VW741NET</t>
  </si>
  <si>
    <t>HPAR101U</t>
  </si>
  <si>
    <t>490066NET</t>
  </si>
  <si>
    <t xml:space="preserve">PARSNIP PREPACK </t>
  </si>
  <si>
    <t>PARS455C</t>
  </si>
  <si>
    <t>VW742NET</t>
  </si>
  <si>
    <t>VW743NET</t>
  </si>
  <si>
    <t xml:space="preserve">PASSION FRUIT </t>
  </si>
  <si>
    <t>PASS040U</t>
  </si>
  <si>
    <t>FW615NET</t>
  </si>
  <si>
    <t xml:space="preserve">PEAR TRAY CONCORD RTE </t>
  </si>
  <si>
    <t>4 Unit</t>
  </si>
  <si>
    <t>PEAR052U</t>
  </si>
  <si>
    <t>FW583NET</t>
  </si>
  <si>
    <t>1x56</t>
  </si>
  <si>
    <t>PEAR052C</t>
  </si>
  <si>
    <t>FW599NET</t>
  </si>
  <si>
    <t>44-56'S BOX</t>
  </si>
  <si>
    <t xml:space="preserve">PEPPER CHILLI RED </t>
  </si>
  <si>
    <t>10 Case</t>
  </si>
  <si>
    <t>PEPP306U</t>
  </si>
  <si>
    <t>VW757NET</t>
  </si>
  <si>
    <t>PEPC004C</t>
  </si>
  <si>
    <t xml:space="preserve">PEPPER GREEN SPANISH </t>
  </si>
  <si>
    <t>5 Case</t>
  </si>
  <si>
    <t>PEPPG105K</t>
  </si>
  <si>
    <t>VW789NET</t>
  </si>
  <si>
    <t xml:space="preserve">PEPPER MIXED SLICED </t>
  </si>
  <si>
    <t>PMS02B</t>
  </si>
  <si>
    <t>PPEPM05U</t>
  </si>
  <si>
    <t>VP715NET</t>
  </si>
  <si>
    <t xml:space="preserve">PEPPER RED DICED </t>
  </si>
  <si>
    <t>PPEPS02U</t>
  </si>
  <si>
    <t xml:space="preserve">PEPPER RED SPANISH </t>
  </si>
  <si>
    <t>PEPPR005K</t>
  </si>
  <si>
    <t>VW771NET</t>
  </si>
  <si>
    <t xml:space="preserve">PEPPER YELLOW SPANISH </t>
  </si>
  <si>
    <t>PEPPY205K</t>
  </si>
  <si>
    <t>VW791NET</t>
  </si>
  <si>
    <t>PINE09C</t>
  </si>
  <si>
    <t>FW585NET</t>
  </si>
  <si>
    <t xml:space="preserve">PLUM </t>
  </si>
  <si>
    <t>PLUM005U</t>
  </si>
  <si>
    <t>FW586NET</t>
  </si>
  <si>
    <t xml:space="preserve">POTATO DICED </t>
  </si>
  <si>
    <t>PPODI05U</t>
  </si>
  <si>
    <t>VP138NET</t>
  </si>
  <si>
    <t xml:space="preserve">POTATO ROOSTER NEW SEASON </t>
  </si>
  <si>
    <t>ROOS110U</t>
  </si>
  <si>
    <t>VW781NET</t>
  </si>
  <si>
    <t xml:space="preserve">POTATO SLICED </t>
  </si>
  <si>
    <t>PPOSL05U</t>
  </si>
  <si>
    <t>VP140NET</t>
  </si>
  <si>
    <t xml:space="preserve">RADISH </t>
  </si>
  <si>
    <t>1x20</t>
  </si>
  <si>
    <t>RADI020C</t>
  </si>
  <si>
    <t>VW750NET</t>
  </si>
  <si>
    <t xml:space="preserve">RASPBERRIES </t>
  </si>
  <si>
    <t>125g</t>
  </si>
  <si>
    <t>BERR002U</t>
  </si>
  <si>
    <t>FW600NET</t>
  </si>
  <si>
    <t xml:space="preserve">RED CURRANTS </t>
  </si>
  <si>
    <t>CURR02U</t>
  </si>
  <si>
    <t>ROC101U</t>
  </si>
  <si>
    <t>SL326NET</t>
  </si>
  <si>
    <t>HROS101U</t>
  </si>
  <si>
    <t>491011NET</t>
  </si>
  <si>
    <t>HSAG101U</t>
  </si>
  <si>
    <t>HB580NET</t>
  </si>
  <si>
    <t xml:space="preserve">SHALLOT BANANA FRENCH NEW SEASON </t>
  </si>
  <si>
    <t>SHALB05K</t>
  </si>
  <si>
    <t>VW801NET</t>
  </si>
  <si>
    <t xml:space="preserve">SPINACH BABY </t>
  </si>
  <si>
    <t>BSPI100U</t>
  </si>
  <si>
    <t>SL250NET</t>
  </si>
  <si>
    <t>6X450G COUNT</t>
  </si>
  <si>
    <t>SL323NET</t>
  </si>
  <si>
    <t>SUGAR SNAP</t>
  </si>
  <si>
    <t>SNAP15C</t>
  </si>
  <si>
    <t>VW711NET</t>
  </si>
  <si>
    <t xml:space="preserve">SWEET POTATO </t>
  </si>
  <si>
    <t>6 kg</t>
  </si>
  <si>
    <t>SWEE006C</t>
  </si>
  <si>
    <t>VW712NET</t>
  </si>
  <si>
    <t xml:space="preserve">SWEET POTATO CHUNKY </t>
  </si>
  <si>
    <t>CHUNKY 2 Kg</t>
  </si>
  <si>
    <t>PSWEE02U</t>
  </si>
  <si>
    <t>VP417NET</t>
  </si>
  <si>
    <t xml:space="preserve">SWEET POTATO PREPACK </t>
  </si>
  <si>
    <t>VP717NET</t>
  </si>
  <si>
    <t>HTAR101U</t>
  </si>
  <si>
    <t>491016NET</t>
  </si>
  <si>
    <t>HTHY101C</t>
  </si>
  <si>
    <t>491013NET</t>
  </si>
  <si>
    <t xml:space="preserve">TOMATO BEEF SPANISH </t>
  </si>
  <si>
    <t>TOMBSP</t>
  </si>
  <si>
    <t>7 Kg</t>
  </si>
  <si>
    <t>TOMB07C</t>
  </si>
  <si>
    <t>TM198NET</t>
  </si>
  <si>
    <t>1x7</t>
  </si>
  <si>
    <t>TM196NET</t>
  </si>
  <si>
    <t>TOMC009U</t>
  </si>
  <si>
    <t>TM189NET</t>
  </si>
  <si>
    <t xml:space="preserve">TOMATO CHERRY VINE SPANISH </t>
  </si>
  <si>
    <t>1x3</t>
  </si>
  <si>
    <t>TOMCV003C</t>
  </si>
  <si>
    <t>TM190NET</t>
  </si>
  <si>
    <t xml:space="preserve">TOMATO HEIRLOOM </t>
  </si>
  <si>
    <t>HTOM003C</t>
  </si>
  <si>
    <t>TM195NET</t>
  </si>
  <si>
    <t xml:space="preserve">TOMATO VINE SPANISH </t>
  </si>
  <si>
    <t>VINE005C</t>
  </si>
  <si>
    <t>TM194NET</t>
  </si>
  <si>
    <t xml:space="preserve">TURNIP DICED </t>
  </si>
  <si>
    <t>PTURD02U</t>
  </si>
  <si>
    <t>490233NET</t>
  </si>
  <si>
    <t xml:space="preserve">WATERCRESS </t>
  </si>
  <si>
    <t>WATC015U</t>
  </si>
  <si>
    <t>HB574NET</t>
  </si>
  <si>
    <t>Name</t>
  </si>
  <si>
    <t>Available</t>
  </si>
  <si>
    <t>Hussey</t>
  </si>
  <si>
    <t>APPLE PINK LADY  - Keelings</t>
  </si>
  <si>
    <t>Fresh APPLE PINK LADY</t>
  </si>
  <si>
    <t>Fresh APPLE PINK LADY TRAY 6PKS</t>
  </si>
  <si>
    <t>APPLE POMEGRANATE - Keelings</t>
  </si>
  <si>
    <t>Fresh APPLE POMEGRANATE EACH</t>
  </si>
  <si>
    <t>App03e</t>
  </si>
  <si>
    <t>APPLE POMEGRANATE</t>
  </si>
  <si>
    <t>POMM100U</t>
  </si>
  <si>
    <t>ASPARAGUS  - Keelings</t>
  </si>
  <si>
    <t xml:space="preserve">Fresh ASPARAGUS </t>
  </si>
  <si>
    <t>AUBERGINES  - Keelings</t>
  </si>
  <si>
    <t xml:space="preserve">Fresh AUBERGINE SPANISH </t>
  </si>
  <si>
    <t>AVOCADOS HASS - Keelings</t>
  </si>
  <si>
    <t xml:space="preserve">Ready To Eat AVOCADO HAAS </t>
  </si>
  <si>
    <t xml:space="preserve">AVOCADO HAAS </t>
  </si>
  <si>
    <t>AVOC018C</t>
  </si>
  <si>
    <t>AVOC018U</t>
  </si>
  <si>
    <t>Baby Carrots - Keelings</t>
  </si>
  <si>
    <t xml:space="preserve">Fresh CARROT BABY </t>
  </si>
  <si>
    <t xml:space="preserve">CARROT BABY </t>
  </si>
  <si>
    <t>BABYIRCAR001C</t>
  </si>
  <si>
    <t>BABY CORN  - Keelings</t>
  </si>
  <si>
    <t>Fresh BABY CORN 80G</t>
  </si>
  <si>
    <t>Fresh BABY CORN 12X80G</t>
  </si>
  <si>
    <t>1x12</t>
  </si>
  <si>
    <t>BABY GEM LETTUCE - Keelings</t>
  </si>
  <si>
    <t xml:space="preserve">Fresh LETTUCE BABY GEM </t>
  </si>
  <si>
    <t xml:space="preserve">LETTUCE BABY GEM </t>
  </si>
  <si>
    <t>GEMS012C</t>
  </si>
  <si>
    <t>Baby Kale - Keelings</t>
  </si>
  <si>
    <t xml:space="preserve">Fresh KALE BABY </t>
  </si>
  <si>
    <t xml:space="preserve">KALE BABY </t>
  </si>
  <si>
    <t>Baby Leaf Lettuce Washed - Keelings</t>
  </si>
  <si>
    <t xml:space="preserve">Prepared Catering Bag LETTUCE WASHED BABYLEAF </t>
  </si>
  <si>
    <t xml:space="preserve">LETTUCE WASHED BABYLEAF </t>
  </si>
  <si>
    <t>MESC001U</t>
  </si>
  <si>
    <t>BABY POTATOES - Keelings</t>
  </si>
  <si>
    <t xml:space="preserve">New Season POTATO BABY PREMIUM </t>
  </si>
  <si>
    <t>BABY11C</t>
  </si>
  <si>
    <t>Baby SPINACH - Keelings</t>
  </si>
  <si>
    <t>Bag Fresh LETTUCE WASHED BABY SPINACH 6X450G</t>
  </si>
  <si>
    <t>6X450G BOX</t>
  </si>
  <si>
    <t xml:space="preserve">Bag Fresh SPINACH BABY </t>
  </si>
  <si>
    <t>Bag Fresh LETTUCE WASHED BABY SPINACH 450G</t>
  </si>
  <si>
    <t>Babyleaf Mixed Lettuce - Keelings</t>
  </si>
  <si>
    <t>Oriental, Fresh Vegetables LETTUCE BABYLEAF MIXED (ORIENTAL) 500G</t>
  </si>
  <si>
    <t>BAKERS POTATOES - Keelings</t>
  </si>
  <si>
    <t xml:space="preserve">Rooster New Season POTATO BAKER NEW SEASON </t>
  </si>
  <si>
    <t>BAKE126C</t>
  </si>
  <si>
    <t>Banana Shallots - Keelings</t>
  </si>
  <si>
    <t xml:space="preserve">Fresh SHALLOT BANANA PREPACK </t>
  </si>
  <si>
    <t>BANANAS  - Keelings</t>
  </si>
  <si>
    <t>Fresh BANANA BAG ()</t>
  </si>
  <si>
    <t>BANA015U</t>
  </si>
  <si>
    <t xml:space="preserve">Fresh BANANA </t>
  </si>
  <si>
    <t>1x40</t>
  </si>
  <si>
    <t>BANA015C</t>
  </si>
  <si>
    <t>1x30</t>
  </si>
  <si>
    <t>BASIL - Keelings</t>
  </si>
  <si>
    <t>Fresh Herbs BASIL BAG</t>
  </si>
  <si>
    <t>HBAS101U</t>
  </si>
  <si>
    <t xml:space="preserve">Fresh Herbs BASIL </t>
  </si>
  <si>
    <t>HBAS500U</t>
  </si>
  <si>
    <t>BATON CARROTS - Keelings</t>
  </si>
  <si>
    <t xml:space="preserve">Hand Batoned New Season CARROT BATON </t>
  </si>
  <si>
    <t>PCARB02U</t>
  </si>
  <si>
    <t>Baton Turnip - Keelings</t>
  </si>
  <si>
    <t xml:space="preserve">Prepared Bag TURNIP BATON </t>
  </si>
  <si>
    <t>PTURB05U</t>
  </si>
  <si>
    <t>BAY LEAF - Keelings</t>
  </si>
  <si>
    <t>Fresh Herbs BAY LEAF BAG</t>
  </si>
  <si>
    <t>HBAY101U</t>
  </si>
  <si>
    <t>BEANS FINE - Keelings</t>
  </si>
  <si>
    <t>Topped &amp; Tailed BEANS T/T 1.</t>
  </si>
  <si>
    <t>BEANSPROUTS  - Keelings</t>
  </si>
  <si>
    <t xml:space="preserve">Peeled and Prepared BEANSPROUTS PP </t>
  </si>
  <si>
    <t xml:space="preserve">Peeled and Prepared BEANSPROUTS BAG </t>
  </si>
  <si>
    <t>Beef Tomatoes - Keelings</t>
  </si>
  <si>
    <t xml:space="preserve">Fresh TOMATO BEEF SPANISH </t>
  </si>
  <si>
    <t>BEETROOT GOLDEN - Keelings</t>
  </si>
  <si>
    <t xml:space="preserve">Beetroot Golden BEETROOT GOLDEN </t>
  </si>
  <si>
    <t xml:space="preserve">BEETROOT GOLDEN </t>
  </si>
  <si>
    <t>BEETG005C</t>
  </si>
  <si>
    <t>BEETROOT RAW - Keelings</t>
  </si>
  <si>
    <t xml:space="preserve">Fresh BEETROOT FRESH </t>
  </si>
  <si>
    <t>BEETROOT SHREDDED - Keelings</t>
  </si>
  <si>
    <t xml:space="preserve">Bag Fresh BEETROOT SHREDDED </t>
  </si>
  <si>
    <t>BLACK GRAPES - Keelings</t>
  </si>
  <si>
    <t>Seedless x</t>
  </si>
  <si>
    <t xml:space="preserve">GRAPE BLACK </t>
  </si>
  <si>
    <t>GRAPR201U</t>
  </si>
  <si>
    <t>BLACKBERRIES - Keelings</t>
  </si>
  <si>
    <t>Fresh x</t>
  </si>
  <si>
    <t xml:space="preserve">BLACKBERRIES </t>
  </si>
  <si>
    <t>BERR005u</t>
  </si>
  <si>
    <t>BLUEBERRIES - Keelings</t>
  </si>
  <si>
    <t>Fresh BLUEBERRIES 125G</t>
  </si>
  <si>
    <t>12X125G COUNT</t>
  </si>
  <si>
    <t>BERR003U</t>
  </si>
  <si>
    <t>BREAKFAST FLAT MUSHROOMS - Keelings</t>
  </si>
  <si>
    <t>Fresh MUSHROOM FLAT 1.</t>
  </si>
  <si>
    <t>MUSHROOM FLAT 1.</t>
  </si>
  <si>
    <t>FLAT001U</t>
  </si>
  <si>
    <t>BROCCOLI  - Keelings</t>
  </si>
  <si>
    <t xml:space="preserve">Fresh BROCCOLI </t>
  </si>
  <si>
    <t>BROC004C</t>
  </si>
  <si>
    <t>BUTTER PORTIONS - Keelings</t>
  </si>
  <si>
    <t>Check Size and Description BUTTER MINI 6X100X7G</t>
  </si>
  <si>
    <t>6X100 BOX</t>
  </si>
  <si>
    <t>Check Size and Description BUTTER MINI 100X7G</t>
  </si>
  <si>
    <t>6X100 COUNT</t>
  </si>
  <si>
    <t>Buttermilk - Keelings</t>
  </si>
  <si>
    <t>Check Size and Description BUTTERMILK 1LTR</t>
  </si>
  <si>
    <t>1LTR COUNT</t>
  </si>
  <si>
    <t>DY509</t>
  </si>
  <si>
    <t>BUTTERNUT SQUASH - Keelings</t>
  </si>
  <si>
    <t xml:space="preserve">Fresh BUTTERNUT SQUASH </t>
  </si>
  <si>
    <t>BUTT010C</t>
  </si>
  <si>
    <t>BUTTON MUSHROOMS  - Keelings</t>
  </si>
  <si>
    <t>Chip MUSHROOM PREPACK 250G</t>
  </si>
  <si>
    <t>8X250G COUNT</t>
  </si>
  <si>
    <t xml:space="preserve">MUSHROOM ?HONEST FARMER </t>
  </si>
  <si>
    <t>MUSH454U</t>
  </si>
  <si>
    <t xml:space="preserve">Chip MUSHROOM ?HONEST FARMER </t>
  </si>
  <si>
    <t>MUSH454C</t>
  </si>
  <si>
    <t>CABBAGE Dutch Shredded - Keelings</t>
  </si>
  <si>
    <t xml:space="preserve">Prepared CABBAGE WHITE SHREDDED </t>
  </si>
  <si>
    <t>CABBAGE Red Shredded - Keelings</t>
  </si>
  <si>
    <t xml:space="preserve">Prepared CABBAGE RED SHREDDED </t>
  </si>
  <si>
    <t>PCABR02U</t>
  </si>
  <si>
    <t>CANTALOUPE MELON - Keelings</t>
  </si>
  <si>
    <t>Fresh MELON CANTELOUPE 5</t>
  </si>
  <si>
    <t>CANT005C</t>
  </si>
  <si>
    <t>Fresh MELON CANTELOUPE EACH.</t>
  </si>
  <si>
    <t>Carrot and Parsnip Diced - Keelings</t>
  </si>
  <si>
    <t xml:space="preserve">Prepared CARROT PARSNIP DICED </t>
  </si>
  <si>
    <t>CPD02B</t>
  </si>
  <si>
    <t>XPMCPD05U</t>
  </si>
  <si>
    <t xml:space="preserve">Prepared CARROT PARSNIP CHUNKY MIX </t>
  </si>
  <si>
    <t>Carrot and Turnip Diced - Keelings</t>
  </si>
  <si>
    <t xml:space="preserve">Chunky CAR PAR TUR CHUNKY </t>
  </si>
  <si>
    <t>Carrots and Turnips Diced - Keelings</t>
  </si>
  <si>
    <t xml:space="preserve">Prepared CARROT TURNIP CHUNKY </t>
  </si>
  <si>
    <t>Carrots Bunch - Keelings</t>
  </si>
  <si>
    <t xml:space="preserve">Fresh CARROT BUNCH </t>
  </si>
  <si>
    <t>CARCHA05U</t>
  </si>
  <si>
    <t>CAULIFLOWER  - Keelings</t>
  </si>
  <si>
    <t xml:space="preserve">Fleurettes CAULIFLOWER FLORETTES </t>
  </si>
  <si>
    <t>CAULIFLOWER - Keelings</t>
  </si>
  <si>
    <t xml:space="preserve">Fresh CAULIFLOWER </t>
  </si>
  <si>
    <t>CAUL006C</t>
  </si>
  <si>
    <t>CAUL006U</t>
  </si>
  <si>
    <t>CELERIAC  - Keelings</t>
  </si>
  <si>
    <t xml:space="preserve">Fresh CELERIAC </t>
  </si>
  <si>
    <t>CELR010C</t>
  </si>
  <si>
    <t>CELR010U</t>
  </si>
  <si>
    <t>CELERIAC DICED - Keelings</t>
  </si>
  <si>
    <t xml:space="preserve">Fresh CELERIAC CHUNKY </t>
  </si>
  <si>
    <t xml:space="preserve">Fresh CELERIAC DICED </t>
  </si>
  <si>
    <t>CELERY - Keelings</t>
  </si>
  <si>
    <t>Fresh CELERY  1X14</t>
  </si>
  <si>
    <t>CEL0016C</t>
  </si>
  <si>
    <t xml:space="preserve">Fresh CELERY </t>
  </si>
  <si>
    <t>CEL0016U</t>
  </si>
  <si>
    <t>CELERY CRESS - Keelings</t>
  </si>
  <si>
    <t>Fresh Herbs CELERY BAG</t>
  </si>
  <si>
    <t>CHARD - Keelings</t>
  </si>
  <si>
    <t xml:space="preserve">Fresh RED CHARD </t>
  </si>
  <si>
    <t xml:space="preserve">RED CHARD </t>
  </si>
  <si>
    <t>CHERRY TOMATOES - Keelings</t>
  </si>
  <si>
    <t xml:space="preserve">Prepack TOMATO CHERRY RED SPANISH </t>
  </si>
  <si>
    <t>TOMC009C</t>
  </si>
  <si>
    <t>CHERRY TOMATOES YELLOW - Keelings</t>
  </si>
  <si>
    <t xml:space="preserve">Fresh TOMATO CHERRY YELLOW </t>
  </si>
  <si>
    <t>TOMC109C</t>
  </si>
  <si>
    <t>TOMC109U</t>
  </si>
  <si>
    <t>CHERRY VINE TOMATOES - Keelings</t>
  </si>
  <si>
    <t xml:space="preserve">Fresh TOMATO CHERRY VINE SPANISH </t>
  </si>
  <si>
    <t>CHERVIL - Keelings</t>
  </si>
  <si>
    <t>Fresh Herbs CHERVIL BAG</t>
  </si>
  <si>
    <t>CHILLIES PEPPER HABANERO - Keelings</t>
  </si>
  <si>
    <t xml:space="preserve">Fresh PEPPER CHILLI HABANERO </t>
  </si>
  <si>
    <t xml:space="preserve">PEPPER CHILLI HABANERO </t>
  </si>
  <si>
    <t>CHINESE LEAF - Keelings</t>
  </si>
  <si>
    <t xml:space="preserve">Fresh LETTUCE CHINESE LEAVES </t>
  </si>
  <si>
    <t xml:space="preserve">LETTUCE CHINESE LEAVES </t>
  </si>
  <si>
    <t>CHIN008U</t>
  </si>
  <si>
    <t>CHIN008C</t>
  </si>
  <si>
    <t>CHIPS CHILLED - Keelings</t>
  </si>
  <si>
    <t xml:space="preserve">10mm CHIPS FRESH SK/ON MM </t>
  </si>
  <si>
    <t>CHIP25C</t>
  </si>
  <si>
    <t xml:space="preserve">14mm CHIPS CHILLED </t>
  </si>
  <si>
    <t>XPCHIP07U</t>
  </si>
  <si>
    <t>CHIVES - Keelings</t>
  </si>
  <si>
    <t>Fresh Herbs CHIVES BAG</t>
  </si>
  <si>
    <t>HCHI101u</t>
  </si>
  <si>
    <t>Chunky Turnip - Keelings</t>
  </si>
  <si>
    <t xml:space="preserve">Prepared Chunky TURNIP CHUNKY </t>
  </si>
  <si>
    <t xml:space="preserve">TURNIP CHUNKY </t>
  </si>
  <si>
    <t>XPTURD05U</t>
  </si>
  <si>
    <t>Clementine - Keelings</t>
  </si>
  <si>
    <t xml:space="preserve">Fresh CLEMENTINE NET </t>
  </si>
  <si>
    <t xml:space="preserve">CLEMENTINE NET </t>
  </si>
  <si>
    <t>12 Unit</t>
  </si>
  <si>
    <t>Fresh CLEMENTINE NET 12X6</t>
  </si>
  <si>
    <t>12X6 PK'S BOX</t>
  </si>
  <si>
    <t>COLESLAW - Keelings</t>
  </si>
  <si>
    <t xml:space="preserve">Dry Mix Bag COLESLAW </t>
  </si>
  <si>
    <t>XPCOL02U</t>
  </si>
  <si>
    <t>CORIANDER - Keelings</t>
  </si>
  <si>
    <t>Fresh Herbs CORIANDER BAG</t>
  </si>
  <si>
    <t>HCOR500U</t>
  </si>
  <si>
    <t>CORIANDER CRESS - Keelings</t>
  </si>
  <si>
    <t>CORN ON THE COB  - Keelings</t>
  </si>
  <si>
    <t xml:space="preserve">Vac Packed CORN ON THE COB VAC PAC </t>
  </si>
  <si>
    <t>CORN10C</t>
  </si>
  <si>
    <t>COS LETTUCE - Keelings</t>
  </si>
  <si>
    <t xml:space="preserve">Fresh LETTUCE COS </t>
  </si>
  <si>
    <t>COSL010C</t>
  </si>
  <si>
    <t>COSL010U</t>
  </si>
  <si>
    <t>CUCUMBERS  - Keelings</t>
  </si>
  <si>
    <t>Fresh CUCUMBER SPANISH 12</t>
  </si>
  <si>
    <t>CUCU014C</t>
  </si>
  <si>
    <t>Fresh CUCUMBER SPANISH 14</t>
  </si>
  <si>
    <t>CUCU014U</t>
  </si>
  <si>
    <t>Curley PARSLEY - Keelings</t>
  </si>
  <si>
    <t>Chip PARSLEY CURLY 1KG</t>
  </si>
  <si>
    <t>PARY201C</t>
  </si>
  <si>
    <t>Chip PARSLEY CURLY BAG</t>
  </si>
  <si>
    <t>PARY200U</t>
  </si>
  <si>
    <t>Curly Kale - Keelings</t>
  </si>
  <si>
    <t xml:space="preserve">Fresh CURLY KALE </t>
  </si>
  <si>
    <t xml:space="preserve">CURLY KALE </t>
  </si>
  <si>
    <t>KALE200U</t>
  </si>
  <si>
    <t>DICED BUTTERNUT SQUASH - Keelings</t>
  </si>
  <si>
    <t>Prepared Fresh  BUTTERNUT SQ DICED 20*20</t>
  </si>
  <si>
    <t>PBUTT02U</t>
  </si>
  <si>
    <t>Prepared Fresh  BUTTERNUT SQ DICED 10*10</t>
  </si>
  <si>
    <t>DICED CARROTS - Keelings</t>
  </si>
  <si>
    <t xml:space="preserve">Chunky CARROT GRATED </t>
  </si>
  <si>
    <t>PCARG01U</t>
  </si>
  <si>
    <t xml:space="preserve">Chunky CARROT DICED </t>
  </si>
  <si>
    <t xml:space="preserve">Chunky CARROT CHUNKY </t>
  </si>
  <si>
    <t>DICED ONIONS - Keelings</t>
  </si>
  <si>
    <t xml:space="preserve">Prepared ONION WHITE DICED </t>
  </si>
  <si>
    <t>DICED POTATO - Keelings</t>
  </si>
  <si>
    <t xml:space="preserve">Prepared POTATO DICED </t>
  </si>
  <si>
    <t xml:space="preserve">Prepared POTATO CHUNKY </t>
  </si>
  <si>
    <t>DICED RED ONION  - Keelings</t>
  </si>
  <si>
    <t xml:space="preserve">10mmx10mm ONION RED DICED </t>
  </si>
  <si>
    <t xml:space="preserve">ONION RED DICED </t>
  </si>
  <si>
    <t>DICED RED PEPPER - Keelings</t>
  </si>
  <si>
    <t xml:space="preserve">Prepared PEPPER RED DICED </t>
  </si>
  <si>
    <t>Diced Turnip - Keelings</t>
  </si>
  <si>
    <t xml:space="preserve">Prepared Bag TURNIP DICED </t>
  </si>
  <si>
    <t>DILL - Keelings</t>
  </si>
  <si>
    <t>Fresh Herbs DILL BAG</t>
  </si>
  <si>
    <t>DRAGON FRUIT - Keelings</t>
  </si>
  <si>
    <t xml:space="preserve">Fresh DRAGON FRUIT </t>
  </si>
  <si>
    <t>DUTCH ONIONS - Keelings</t>
  </si>
  <si>
    <t xml:space="preserve">Prepack ONION DUTCH </t>
  </si>
  <si>
    <t>ONIO023C</t>
  </si>
  <si>
    <t>Eddible flowers - Keelings</t>
  </si>
  <si>
    <t>Fresh Herbs EDIBLE FLOWERS 30G</t>
  </si>
  <si>
    <t>FENNEL BULB - Keelings</t>
  </si>
  <si>
    <t xml:space="preserve">Fresh FENNEL BULB </t>
  </si>
  <si>
    <t>FENN005U</t>
  </si>
  <si>
    <t>FIGS - Keelings</t>
  </si>
  <si>
    <t>Fresh FIGS 24</t>
  </si>
  <si>
    <t>1 case</t>
  </si>
  <si>
    <t>FIGS024U</t>
  </si>
  <si>
    <t>FLAT PARSLEY - Keelings</t>
  </si>
  <si>
    <t>Fresh Herbs PARSLEY FLAT BAG</t>
  </si>
  <si>
    <t>Fresh Herbs PARSLEY BAG</t>
  </si>
  <si>
    <t>Free Range Eggs Medium - Keelings</t>
  </si>
  <si>
    <t xml:space="preserve">Fresh EGGS FREE RANGE </t>
  </si>
  <si>
    <t>EGGF150C</t>
  </si>
  <si>
    <t>FRESH FRUIT SALAD - Keelings</t>
  </si>
  <si>
    <t xml:space="preserve">Prepared FRUIT SALAD </t>
  </si>
  <si>
    <t xml:space="preserve">FRUIT SALAD </t>
  </si>
  <si>
    <t>Gala Red Apples - Keelings</t>
  </si>
  <si>
    <t xml:space="preserve">Fresh APPLE RED GALA CHILEAN </t>
  </si>
  <si>
    <t>1x100</t>
  </si>
  <si>
    <t>APRL125C</t>
  </si>
  <si>
    <t>Fresh APPLE GALA PREMIUM EACH</t>
  </si>
  <si>
    <t>Each COUNT</t>
  </si>
  <si>
    <t>APRL125U</t>
  </si>
  <si>
    <t>Fresh APPLE RED TRAY</t>
  </si>
  <si>
    <t>GALIA MELON - Keelings</t>
  </si>
  <si>
    <t>Fresh MELON GALIA EACH.</t>
  </si>
  <si>
    <t>Garlic - Keelings</t>
  </si>
  <si>
    <t xml:space="preserve">String Fresh GARLIC STRING </t>
  </si>
  <si>
    <t>GARLIC - Keelings</t>
  </si>
  <si>
    <t xml:space="preserve">Bag Fresh GARLIC BAG </t>
  </si>
  <si>
    <t xml:space="preserve">GARLIC BAG </t>
  </si>
  <si>
    <t>GARL0005C</t>
  </si>
  <si>
    <t>GINGER - Keelings</t>
  </si>
  <si>
    <t xml:space="preserve">Fresh GINGER </t>
  </si>
  <si>
    <t>Golden Delicious Apples - Keelings</t>
  </si>
  <si>
    <t xml:space="preserve">Fresh APPLE G. DELICIOUS </t>
  </si>
  <si>
    <t xml:space="preserve">APPLE G. DELICIOUS </t>
  </si>
  <si>
    <t xml:space="preserve">Fresh APPLE G. DEL TRAY </t>
  </si>
  <si>
    <t>Granny Smith Apples - Keelings</t>
  </si>
  <si>
    <t>Fresh APPLE G. SMITH TRAY</t>
  </si>
  <si>
    <t>GRATED CARROTS - Keelings</t>
  </si>
  <si>
    <t xml:space="preserve">Prepared CARROT GRATED </t>
  </si>
  <si>
    <t>GREEN CHILLIES - Keelings</t>
  </si>
  <si>
    <t xml:space="preserve">Fresh PEPPER CHILLI GREEN </t>
  </si>
  <si>
    <t xml:space="preserve">PEPPER CHILLI GREEN </t>
  </si>
  <si>
    <t>Green Courgettes - Keelings</t>
  </si>
  <si>
    <t xml:space="preserve">Fresh COURGETTE PREPACK </t>
  </si>
  <si>
    <t>COUR005U</t>
  </si>
  <si>
    <t xml:space="preserve">Fresh COURGETTE SPANISH </t>
  </si>
  <si>
    <t>COUR005C</t>
  </si>
  <si>
    <t>GREEN GRAPES - Keelings</t>
  </si>
  <si>
    <t xml:space="preserve">Seedless GRAPE GREEN </t>
  </si>
  <si>
    <t>GREEN PEPPERS - Keelings</t>
  </si>
  <si>
    <t xml:space="preserve">Fresh PEPPER GREEN PREPACK </t>
  </si>
  <si>
    <t>GREEN YORK CABBAGE - Keelings</t>
  </si>
  <si>
    <t xml:space="preserve">Fresh CABBAGE YORK </t>
  </si>
  <si>
    <t xml:space="preserve">CABBAGE YORK </t>
  </si>
  <si>
    <t>CABS010U</t>
  </si>
  <si>
    <t>HEIRLOOM TOMATOES - Keelings</t>
  </si>
  <si>
    <t xml:space="preserve">Fresh TOMATO HEIRLOOM </t>
  </si>
  <si>
    <t>HEIRLOOM TOMATOES MINI - Keelings</t>
  </si>
  <si>
    <t xml:space="preserve">Fresh TOMATO HEIRLOOM MINI </t>
  </si>
  <si>
    <t>HONEYDEW MELON - Keelings</t>
  </si>
  <si>
    <t xml:space="preserve">Fresh MELON HONEYDEW </t>
  </si>
  <si>
    <t>HORSE RADISH - Keelings</t>
  </si>
  <si>
    <t xml:space="preserve">Fresh HORSE RADISH </t>
  </si>
  <si>
    <t xml:space="preserve">HORSE RADISH </t>
  </si>
  <si>
    <t>HORS001U</t>
  </si>
  <si>
    <t>ICEBERG LETTUCE - Keelings</t>
  </si>
  <si>
    <t xml:space="preserve">Fresh LETTUCE ICEBERG </t>
  </si>
  <si>
    <t>ICEB012C</t>
  </si>
  <si>
    <t>ICEB012U</t>
  </si>
  <si>
    <t>KIWI - Keelings</t>
  </si>
  <si>
    <t xml:space="preserve">Fresh KIWI </t>
  </si>
  <si>
    <t>KIWI122C</t>
  </si>
  <si>
    <t xml:space="preserve">Fresh KIWI BAG </t>
  </si>
  <si>
    <t>LAMBS LETTUCE - Keelings</t>
  </si>
  <si>
    <t xml:space="preserve">Fresh LETTUCE LAMBS </t>
  </si>
  <si>
    <t xml:space="preserve">LETTUCE LAMBS </t>
  </si>
  <si>
    <t>LEEKS - Keelings</t>
  </si>
  <si>
    <t xml:space="preserve">Fresh LEEK PREPACK </t>
  </si>
  <si>
    <t>LEEK005C</t>
  </si>
  <si>
    <t xml:space="preserve">Fresh LEEK WHOLE </t>
  </si>
  <si>
    <t>LEMON GRASS - Keelings</t>
  </si>
  <si>
    <t xml:space="preserve">Fresh LEMONGRASS </t>
  </si>
  <si>
    <t>1x80g</t>
  </si>
  <si>
    <t xml:space="preserve">LEMONGRASS </t>
  </si>
  <si>
    <t>GRAS002U</t>
  </si>
  <si>
    <t>Lemons - Keelings</t>
  </si>
  <si>
    <t xml:space="preserve">Fresh LEMON </t>
  </si>
  <si>
    <t>90 Case</t>
  </si>
  <si>
    <t>LEMO088C</t>
  </si>
  <si>
    <t xml:space="preserve">Fresh LEMON BAG </t>
  </si>
  <si>
    <t>LEMO088U</t>
  </si>
  <si>
    <t>LETTUCE PLAIN - Keelings</t>
  </si>
  <si>
    <t xml:space="preserve">Fresh Irish LETTUCE BUTTERHEAD SOFT </t>
  </si>
  <si>
    <t xml:space="preserve">LETTUCE BUTTERHEAD SOFT </t>
  </si>
  <si>
    <t>LIMES - Keelings</t>
  </si>
  <si>
    <t>Fresh Limes</t>
  </si>
  <si>
    <t>1x54</t>
  </si>
  <si>
    <t>LIME50C</t>
  </si>
  <si>
    <t xml:space="preserve">Fresh LIME NET </t>
  </si>
  <si>
    <t>LIME50U</t>
  </si>
  <si>
    <t>LOLLO ROSSA LETTUCE - Keelings</t>
  </si>
  <si>
    <t xml:space="preserve">Fresh LETTUCE LOLLO ROSSA </t>
  </si>
  <si>
    <t xml:space="preserve">LETTUCE LOLLO ROSSA </t>
  </si>
  <si>
    <t>12 Case</t>
  </si>
  <si>
    <t>LOLL012C</t>
  </si>
  <si>
    <t>MANGETOUT  - Keelings</t>
  </si>
  <si>
    <t>Fresh MANGE TOUT 1.</t>
  </si>
  <si>
    <t>MANGE TOUT 1.</t>
  </si>
  <si>
    <t>TOUT15C</t>
  </si>
  <si>
    <t>MANGO - Keelings</t>
  </si>
  <si>
    <t xml:space="preserve">Fresh MANGO </t>
  </si>
  <si>
    <t>MANG011C</t>
  </si>
  <si>
    <t>MANG011U</t>
  </si>
  <si>
    <t>MARJORAM - Keelings</t>
  </si>
  <si>
    <t>Fresh Herbs MARJORAM BAG</t>
  </si>
  <si>
    <t>MEDIUM EGGS - Keelings</t>
  </si>
  <si>
    <t xml:space="preserve">Fresh EGGS MEDIUM </t>
  </si>
  <si>
    <t>EGGS0300C</t>
  </si>
  <si>
    <t>MEDIUM ORANGES - Keelings</t>
  </si>
  <si>
    <t>Fresh ORANGE PREMIUM 48'S</t>
  </si>
  <si>
    <t>60 Case</t>
  </si>
  <si>
    <t>ORAN010C</t>
  </si>
  <si>
    <t xml:space="preserve">Fresh ORANGE NET </t>
  </si>
  <si>
    <t>ORAN010U</t>
  </si>
  <si>
    <t>Fresh ORANGE PREMIUM EACH</t>
  </si>
  <si>
    <t>ORP01E</t>
  </si>
  <si>
    <t>48 COUNT</t>
  </si>
  <si>
    <t>Fresh ORANGE</t>
  </si>
  <si>
    <t>1x60</t>
  </si>
  <si>
    <t>MESCULIN GREEN - Keelings</t>
  </si>
  <si>
    <t xml:space="preserve">Baby Leaf Mixed LETTUCE BABYLEAF MIXED (ORIENTAL) </t>
  </si>
  <si>
    <t xml:space="preserve">LETTUCE BABYLEAF MIXED (ORIENTAL) </t>
  </si>
  <si>
    <t>2 Case</t>
  </si>
  <si>
    <t>Milk Fresh - Keelings</t>
  </si>
  <si>
    <t>Fresh, Check Size and Description MILK WHOLE 2LTR</t>
  </si>
  <si>
    <t>6X2LTR COUNT</t>
  </si>
  <si>
    <t>MINI PAK CHOY  - Keelings</t>
  </si>
  <si>
    <t xml:space="preserve">Fresh PAK CHOI </t>
  </si>
  <si>
    <t>MINI POTATOES - Keelings</t>
  </si>
  <si>
    <t xml:space="preserve">Fresh POTATO MINI </t>
  </si>
  <si>
    <t>MINT - Keelings</t>
  </si>
  <si>
    <t>Fresh Herbs MINT BAG</t>
  </si>
  <si>
    <t>Mixed Leaf - Keelings</t>
  </si>
  <si>
    <t xml:space="preserve">Fresh LETTUCE MIXED </t>
  </si>
  <si>
    <t xml:space="preserve">LETTUCE MIXED </t>
  </si>
  <si>
    <t>Mixed Leaf Lettuce - Keelings</t>
  </si>
  <si>
    <t>Washed Catering Mix LETTUCE WASHED CATERING MIX</t>
  </si>
  <si>
    <t xml:space="preserve">Washed Catering Mix LETTUCE WASHED CATERING MIX </t>
  </si>
  <si>
    <t>MIXED PEPPERS - Keelings</t>
  </si>
  <si>
    <t xml:space="preserve">Fresh PEPPER MIXED SPANISH (NOT PREPACKS) </t>
  </si>
  <si>
    <t>PEPP305C</t>
  </si>
  <si>
    <t>MOULI - Keelings</t>
  </si>
  <si>
    <t>Fresh MOOLI S</t>
  </si>
  <si>
    <t>MOOLI S</t>
  </si>
  <si>
    <t>MUSTARD CRESS  - Keelings</t>
  </si>
  <si>
    <t xml:space="preserve">Fresh MUSTARD CRESS </t>
  </si>
  <si>
    <t xml:space="preserve">MUSTARD CRESS </t>
  </si>
  <si>
    <t>CRES001U</t>
  </si>
  <si>
    <t>New Season Carrots - Keelings</t>
  </si>
  <si>
    <t xml:space="preserve">Prepack CARROT MEDIUM SPANISH NEW SEASON </t>
  </si>
  <si>
    <t>Prepack CARROT PREPACKED X</t>
  </si>
  <si>
    <t>CARP010U</t>
  </si>
  <si>
    <t>OAK LEAF LETTUCE - Keelings</t>
  </si>
  <si>
    <t xml:space="preserve">Fresh LETTUCE OAKLEAF </t>
  </si>
  <si>
    <t xml:space="preserve">LETTUCE OAKLEAF </t>
  </si>
  <si>
    <t>OAKL012U</t>
  </si>
  <si>
    <t>ORDINARY TOMATOES - Keelings</t>
  </si>
  <si>
    <t xml:space="preserve">Spanish Round TOMATO ROUND SPANISH </t>
  </si>
  <si>
    <t>TOMS006C</t>
  </si>
  <si>
    <t>Spanish Round TOMATO ROUND PREPACK SPANISH 1KG</t>
  </si>
  <si>
    <t>TOMS006K</t>
  </si>
  <si>
    <t>OREGANO - Keelings</t>
  </si>
  <si>
    <t>Fresh Herbs OREGANO BAG</t>
  </si>
  <si>
    <t>HORE101U</t>
  </si>
  <si>
    <t>Pak Choi - Keelings</t>
  </si>
  <si>
    <t xml:space="preserve">Fresh PAK CHOI MINI </t>
  </si>
  <si>
    <t>PARIS BROWN MUSHROOMS - Keelings</t>
  </si>
  <si>
    <t>Fresh MUSHROOM PARIS BROWN 5LB</t>
  </si>
  <si>
    <t xml:space="preserve">MUSHROOM PARIS BROWN </t>
  </si>
  <si>
    <t>PARISU</t>
  </si>
  <si>
    <t>PARSNIP - Keelings</t>
  </si>
  <si>
    <t xml:space="preserve">Fresh PARSNIP </t>
  </si>
  <si>
    <t xml:space="preserve">Fresh PARSNIP PREPACK </t>
  </si>
  <si>
    <t>PASSION FRUIT - Keelings</t>
  </si>
  <si>
    <t xml:space="preserve">Fresh PASSION FRUIT </t>
  </si>
  <si>
    <t>PEACHES - Keelings</t>
  </si>
  <si>
    <t xml:space="preserve">Fresh PEACH </t>
  </si>
  <si>
    <t>PEARS - Keelings</t>
  </si>
  <si>
    <t>Large, Fresh PEAR JUICING 5</t>
  </si>
  <si>
    <t>Large, Fresh PEAR LOOSE PREMIUM 44-56'S</t>
  </si>
  <si>
    <t xml:space="preserve">Large, Fresh PEAR TRAY CONCORD RTE </t>
  </si>
  <si>
    <t>PEELED CARROTS - Keelings</t>
  </si>
  <si>
    <t xml:space="preserve">Topped &amp; Peeled CARROT T/T </t>
  </si>
  <si>
    <t>PCARP05U</t>
  </si>
  <si>
    <t>PEELED GARLIC - Keelings</t>
  </si>
  <si>
    <t xml:space="preserve">Prepared GARLIC PEELED </t>
  </si>
  <si>
    <t>PGARVP01U</t>
  </si>
  <si>
    <t>PEELED ONIONS - Keelings</t>
  </si>
  <si>
    <t xml:space="preserve">Prepared ONION WHITE PEELED </t>
  </si>
  <si>
    <t>PEELED POTATOES - Keelings</t>
  </si>
  <si>
    <t>Prepared POTATO WASH/PEEL ROOSTERS 9KG</t>
  </si>
  <si>
    <t>XPPOWP05U</t>
  </si>
  <si>
    <t xml:space="preserve">Prepared POTATO WASH/PEEL </t>
  </si>
  <si>
    <t>PEELED RED ONIONS - Keelings</t>
  </si>
  <si>
    <t xml:space="preserve">Prepared ONION RED PEELED </t>
  </si>
  <si>
    <t>Peppers Traffic Lights - Keelings</t>
  </si>
  <si>
    <t>Fresh PEPPER TRAFFIC LIGHT X3</t>
  </si>
  <si>
    <t>PEPP305SU</t>
  </si>
  <si>
    <t>PINEAPPLE - Keelings</t>
  </si>
  <si>
    <t xml:space="preserve">Extra Sweet Fresh PINEAPPLE CHIQUITA </t>
  </si>
  <si>
    <t>PINE09U</t>
  </si>
  <si>
    <t>PINK GRAPEFRUIT - Keelings</t>
  </si>
  <si>
    <t>Fresh GRAPEFRUIT RUBY 40</t>
  </si>
  <si>
    <t>GRFP048U</t>
  </si>
  <si>
    <t>PLUM VINE TOMATOES - Keelings</t>
  </si>
  <si>
    <t xml:space="preserve">Fresh TOMATO PLUM VINE SPANISH </t>
  </si>
  <si>
    <t>PTOM006C</t>
  </si>
  <si>
    <t>PLUMS RED - Keelings</t>
  </si>
  <si>
    <t xml:space="preserve">Fresh PLUM </t>
  </si>
  <si>
    <t>PORTOBELLO MUSHROOMS - Keelings</t>
  </si>
  <si>
    <t xml:space="preserve">Fresh MUSHROOM PORTABELLO </t>
  </si>
  <si>
    <t>PORT01U</t>
  </si>
  <si>
    <t>Raddish - Keelings</t>
  </si>
  <si>
    <t xml:space="preserve">Fresh RADISH </t>
  </si>
  <si>
    <t>RADI020U</t>
  </si>
  <si>
    <t>RADICCHIO LETTUCE RED - Keelings</t>
  </si>
  <si>
    <t xml:space="preserve">Fresh LETTUCE RADDICHIO </t>
  </si>
  <si>
    <t xml:space="preserve">LETTUCE RADDICHIO </t>
  </si>
  <si>
    <t>REDL010C</t>
  </si>
  <si>
    <t>REDL010U</t>
  </si>
  <si>
    <t>RADISH  - Keelings</t>
  </si>
  <si>
    <t>RADISH BUNCHED - Keelings</t>
  </si>
  <si>
    <t xml:space="preserve">Fresh RADISH BUNCHED </t>
  </si>
  <si>
    <t>RASPBERRIES - Keelings</t>
  </si>
  <si>
    <t>Fresh RASPBERRIES 125G</t>
  </si>
  <si>
    <t>Real Mayonnaise - Keelings</t>
  </si>
  <si>
    <t>Various Sizes, Check Description BLENDERS MAYONNAISE EXTRA THICK REAL 10L</t>
  </si>
  <si>
    <t>10L BOX</t>
  </si>
  <si>
    <t>RED AMARATH BAG - Keelings</t>
  </si>
  <si>
    <t>Fresh Herbs RED AMARATH BAG</t>
  </si>
  <si>
    <t>RED CABBAGE - Keelings</t>
  </si>
  <si>
    <t xml:space="preserve">Fresh CABBAGE RED </t>
  </si>
  <si>
    <t>RED CHILLIES - Keelings</t>
  </si>
  <si>
    <t xml:space="preserve">Fresh PEPPER CHILLI RED </t>
  </si>
  <si>
    <t>RED ONIONS - Keelings</t>
  </si>
  <si>
    <t xml:space="preserve">Fresh ONION RED </t>
  </si>
  <si>
    <t xml:space="preserve">Fresh ONION RED PREPACK </t>
  </si>
  <si>
    <t>ONIR110K</t>
  </si>
  <si>
    <t>RED PEPPERS - Keelings</t>
  </si>
  <si>
    <t xml:space="preserve">Fresh PEPPER RED PREPACK </t>
  </si>
  <si>
    <t>REDCURRANTS  - Keelings</t>
  </si>
  <si>
    <t xml:space="preserve">Fresh RED CURRANTS </t>
  </si>
  <si>
    <t>ROAST VEG MIX - Keelings</t>
  </si>
  <si>
    <t xml:space="preserve">Prepared VEG ROAST - RED ONION SPEC </t>
  </si>
  <si>
    <t>Rocket - Keelings</t>
  </si>
  <si>
    <t xml:space="preserve">Washed LETTUCE WASHED ROCKET </t>
  </si>
  <si>
    <t xml:space="preserve">LETTUCE WASHED ROCKET </t>
  </si>
  <si>
    <t>ROCKET - Keelings</t>
  </si>
  <si>
    <t>Fresh Herbs ROCKET BAG</t>
  </si>
  <si>
    <t>Fresh Herbs ROCKET 500G.</t>
  </si>
  <si>
    <t xml:space="preserve">Fresh Herbs ROCKET </t>
  </si>
  <si>
    <t>ROOSTER POTATOES - Keelings</t>
  </si>
  <si>
    <t xml:space="preserve">Washed New Season POTATO ROOSTER NEW SEASON </t>
  </si>
  <si>
    <t>ROSCOF ONIONS - Keelings</t>
  </si>
  <si>
    <t xml:space="preserve">Fresh ONION ROSCOFF </t>
  </si>
  <si>
    <t>ROSEMARY - Keelings</t>
  </si>
  <si>
    <t>Fresh Herbs ROSEMARY BAG</t>
  </si>
  <si>
    <t>SAGE - Keelings</t>
  </si>
  <si>
    <t>Fresh Herbs SAGE BAG</t>
  </si>
  <si>
    <t>SAVOY SPRING CABBAGE - Keelings</t>
  </si>
  <si>
    <t xml:space="preserve">Fresh CABBAGE SAVOY </t>
  </si>
  <si>
    <t>Scallions - Keelings</t>
  </si>
  <si>
    <t>Fresh SCALLION 7X</t>
  </si>
  <si>
    <t>SCALL14U</t>
  </si>
  <si>
    <t>Fresh SCALLION IRISH PACK OF 3</t>
  </si>
  <si>
    <t>SCALL14C</t>
  </si>
  <si>
    <t>Shredded Green Cabbage - Keelings</t>
  </si>
  <si>
    <t xml:space="preserve">Prepared CABBAGE GREEN SHREDDED </t>
  </si>
  <si>
    <t>SHREDDED ICEBERG LETTUCE - Keelings</t>
  </si>
  <si>
    <t xml:space="preserve">Washed LETTUCE WASHED ICEBERG SHREDDED </t>
  </si>
  <si>
    <t>SHREDDED POTATOES - Keelings</t>
  </si>
  <si>
    <t xml:space="preserve">Prepared POTATO GRATED </t>
  </si>
  <si>
    <t xml:space="preserve">POTATO GRATED </t>
  </si>
  <si>
    <t>Sliced Apples - Keelings</t>
  </si>
  <si>
    <t>Prepared APPLE PREPARED</t>
  </si>
  <si>
    <t>APPLE PREPARED</t>
  </si>
  <si>
    <t>SLICED CARROTS - Keelings</t>
  </si>
  <si>
    <t xml:space="preserve">Slcied Bag CARROT SLICED </t>
  </si>
  <si>
    <t>Sliced Leeks - Keelings</t>
  </si>
  <si>
    <t xml:space="preserve">Prepared LEEKS CHOPPED </t>
  </si>
  <si>
    <t>SLICED MIXED PEPPERS - Keelings</t>
  </si>
  <si>
    <t xml:space="preserve">Prepared PEPPER GREEN SLICED </t>
  </si>
  <si>
    <t>SLICED MUSHROOMS - Keelings</t>
  </si>
  <si>
    <t xml:space="preserve">Prepared MUSHROOM SLICED </t>
  </si>
  <si>
    <t>PMUSS01K</t>
  </si>
  <si>
    <t>SLICED ONIONS - Keelings</t>
  </si>
  <si>
    <t xml:space="preserve">Prepared ONION WHITE SLICED </t>
  </si>
  <si>
    <t>PONWS01U</t>
  </si>
  <si>
    <t>SLICED POTATOES - Keelings</t>
  </si>
  <si>
    <t xml:space="preserve">Prepared POTATO SLICED </t>
  </si>
  <si>
    <t>SLICED RED ONIONS - Keelings</t>
  </si>
  <si>
    <t xml:space="preserve">Prepared ONION RED SLICED </t>
  </si>
  <si>
    <t xml:space="preserve">ONION RED SLICED </t>
  </si>
  <si>
    <t>PONRS05U</t>
  </si>
  <si>
    <t>SOUP MIX DICED - Keelings</t>
  </si>
  <si>
    <t xml:space="preserve">Prepared SOUP MIX </t>
  </si>
  <si>
    <t>PSTEW02U</t>
  </si>
  <si>
    <t>SPANISH ONIONS - Keelings</t>
  </si>
  <si>
    <t>Fresh ONION SPANISH PREPACK 1KG</t>
  </si>
  <si>
    <t>ONIO120C</t>
  </si>
  <si>
    <t>SPINACH LEAF - Keelings</t>
  </si>
  <si>
    <t xml:space="preserve">Fresh SPINACH FRENCH </t>
  </si>
  <si>
    <t>STIR FRY - Keelings</t>
  </si>
  <si>
    <t xml:space="preserve">Prepared STIRFRY </t>
  </si>
  <si>
    <t>PFRYM02U</t>
  </si>
  <si>
    <t>STRAWBERRIES - Keelings</t>
  </si>
  <si>
    <t>Fresh KEELINGS IRISH STRAWBERRIES 400G</t>
  </si>
  <si>
    <t>BERR008U</t>
  </si>
  <si>
    <t>SUGAR SNAP PEAS - Keelings</t>
  </si>
  <si>
    <t>Fresh SUGAR SNAP</t>
  </si>
  <si>
    <t>SWEET POTATOES - Keelings</t>
  </si>
  <si>
    <t xml:space="preserve">Fresh SWEET POTATO </t>
  </si>
  <si>
    <t>Sweet Potatoes CHUNKY - Keelings</t>
  </si>
  <si>
    <t xml:space="preserve">Prepared SWEET POTATO CHUNKY </t>
  </si>
  <si>
    <t xml:space="preserve">Prepared SWEET POTATO DICED </t>
  </si>
  <si>
    <t>Sweet Potatoes DICED - Keelings</t>
  </si>
  <si>
    <t xml:space="preserve">Prepared SWEET POTATO PREPACK </t>
  </si>
  <si>
    <t>TARRAGON - Keelings</t>
  </si>
  <si>
    <t>Fresh Herbs TARRAGON BAG</t>
  </si>
  <si>
    <t>TENDERSTEM BROCCOLI - Keelings</t>
  </si>
  <si>
    <t xml:space="preserve">Fresh BROCCOLI TENDER STEM </t>
  </si>
  <si>
    <t>BROCP002C</t>
  </si>
  <si>
    <t>THYME - Keelings</t>
  </si>
  <si>
    <t>Fresh Herbs THYME BAG</t>
  </si>
  <si>
    <t>TURNIPS SWEDE - Keelings</t>
  </si>
  <si>
    <t xml:space="preserve">Chunky Diced Turnip and Swede TURNIP </t>
  </si>
  <si>
    <t xml:space="preserve">TURNIP </t>
  </si>
  <si>
    <t>VINE TOMATOES - Keelings</t>
  </si>
  <si>
    <t xml:space="preserve">Spanish TOMATO VINE SPANISH </t>
  </si>
  <si>
    <t>WATER MELON - Keelings</t>
  </si>
  <si>
    <t xml:space="preserve">Fresh MELON WATER </t>
  </si>
  <si>
    <t>WATM05C</t>
  </si>
  <si>
    <t>WATM05U</t>
  </si>
  <si>
    <t>WATERCRESS  - Keelings</t>
  </si>
  <si>
    <t>Fresh Herbs WATERCRESS 100G</t>
  </si>
  <si>
    <t>Fresh Herbs WATERCRESS BAG</t>
  </si>
  <si>
    <t>WHITE CABBAGE DUTCH - Keelings</t>
  </si>
  <si>
    <t xml:space="preserve">Fresh CABBAGE WHITE </t>
  </si>
  <si>
    <t>WILD MUSHROOMS - Keelings</t>
  </si>
  <si>
    <t xml:space="preserve">Fresh MUSHROOM WILD MIX </t>
  </si>
  <si>
    <t xml:space="preserve">MUSHROOM WILD MIX </t>
  </si>
  <si>
    <t>MUSHW03C</t>
  </si>
  <si>
    <t>Yellow Courgettes - Keelings</t>
  </si>
  <si>
    <t xml:space="preserve">Fresh COURGETTE YELLOW </t>
  </si>
  <si>
    <t>YELLOW PEPPERS - Keelings</t>
  </si>
  <si>
    <t xml:space="preserve">Fresh PEPPER YELLOW PREPACK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</si>
</sst>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€&quot;* #,##0.00_-;\-&quot;€&quot;* #,##0.00_-;_-&quot;€&quot;* &quot;-&quot;??_-;_-@_-"/>
    <numFmt numFmtId="165" formatCode="&quot;€&quot;#,##0.00"/>
  </numFmts>
  <fonts count="19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</font>
    <font>
      <b/>
      <sz val="26"/>
      <color rgb="FF006443"/>
      <name val="Arial"/>
      <family val="2"/>
    </font>
    <font>
      <b/>
      <sz val="24"/>
      <color rgb="FF006443"/>
      <name val="Arial"/>
      <family val="2"/>
    </font>
    <font>
      <b/>
      <sz val="16"/>
      <color rgb="FF81B13E"/>
      <name val="Arial"/>
      <family val="2"/>
    </font>
    <font>
      <b/>
      <sz val="10"/>
      <color theme="0"/>
      <name val="Arial"/>
      <family val="2"/>
    </font>
    <font>
      <sz val="9"/>
      <color rgb="FF71646F"/>
      <name val="Arial"/>
      <family val="2"/>
    </font>
    <font>
      <sz val="9"/>
      <color theme="0"/>
      <name val="Arial"/>
      <family val="2"/>
    </font>
    <font>
      <sz val="9"/>
      <color rgb="FF000000"/>
      <name val="Arial"/>
      <family val="2"/>
    </font>
    <font>
      <sz val="16"/>
      <color rgb="FF81B13E"/>
      <name val="Arial"/>
      <family val="2"/>
    </font>
    <font>
      <b/>
      <sz val="9"/>
      <color rgb="FF006443"/>
      <name val="Arial"/>
      <family val="2"/>
    </font>
    <font>
      <b/>
      <sz val="9"/>
      <color rgb="FF71646F"/>
      <name val="Arial"/>
      <family val="2"/>
    </font>
    <font>
      <b/>
      <sz val="9"/>
      <color theme="0"/>
      <name val="Arial"/>
      <family val="2"/>
    </font>
    <font>
      <b/>
      <sz val="10"/>
      <color rgb="FF71646F"/>
      <name val="Arial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64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81B13E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DEEDCB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00644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rgb="FF006443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2" fontId="2" fillId="0" borderId="0" xfId="0" applyNumberFormat="1" applyFont="1"/>
    <xf numFmtId="2" fontId="0" fillId="0" borderId="0" xfId="0" applyNumberFormat="1"/>
    <xf numFmtId="9" fontId="0" fillId="0" borderId="0" xfId="1" applyFont="1"/>
    <xf numFmtId="165" fontId="0" fillId="0" borderId="0" xfId="0" applyNumberFormat="1"/>
    <xf numFmtId="165" fontId="0" fillId="0" borderId="0" xfId="1" applyNumberFormat="1" applyFont="1"/>
    <xf numFmtId="0" fontId="0" fillId="3" borderId="0" xfId="0" applyFill="1"/>
    <xf numFmtId="165" fontId="2" fillId="0" borderId="0" xfId="0" applyNumberFormat="1" applyFont="1"/>
    <xf numFmtId="0" fontId="4" fillId="2" borderId="1" xfId="0" applyFont="1" applyFill="1" applyBorder="1"/>
    <xf numFmtId="165" fontId="4" fillId="2" borderId="1" xfId="0" applyNumberFormat="1" applyFont="1" applyFill="1" applyBorder="1"/>
    <xf numFmtId="164" fontId="4" fillId="2" borderId="1" xfId="2" applyFont="1" applyFill="1" applyBorder="1"/>
    <xf numFmtId="0" fontId="4" fillId="0" borderId="1" xfId="0" applyFont="1" applyBorder="1"/>
    <xf numFmtId="9" fontId="4" fillId="0" borderId="1" xfId="1" applyFont="1" applyBorder="1"/>
    <xf numFmtId="2" fontId="0" fillId="0" borderId="0" xfId="0" applyNumberFormat="1" applyAlignment="1">
      <alignment horizontal="left"/>
    </xf>
    <xf numFmtId="164" fontId="0" fillId="0" borderId="0" xfId="2" applyFont="1" applyAlignment="1">
      <alignment horizontal="left"/>
    </xf>
    <xf numFmtId="165" fontId="0" fillId="0" borderId="0" xfId="0" applyNumberFormat="1" applyAlignment="1">
      <alignment horizontal="left"/>
    </xf>
    <xf numFmtId="0" fontId="4" fillId="0" borderId="0" xfId="0" applyFont="1"/>
    <xf numFmtId="0" fontId="9" fillId="5" borderId="3" xfId="0" applyFont="1" applyFill="1" applyBorder="1" applyAlignment="1">
      <alignment horizontal="left" vertical="center"/>
    </xf>
    <xf numFmtId="0" fontId="10" fillId="6" borderId="3" xfId="0" applyFont="1" applyFill="1" applyBorder="1"/>
    <xf numFmtId="164" fontId="10" fillId="6" borderId="3" xfId="2" applyFont="1" applyFill="1" applyBorder="1"/>
    <xf numFmtId="2" fontId="10" fillId="6" borderId="3" xfId="0" applyNumberFormat="1" applyFont="1" applyFill="1" applyBorder="1"/>
    <xf numFmtId="165" fontId="10" fillId="6" borderId="3" xfId="0" applyNumberFormat="1" applyFont="1" applyFill="1" applyBorder="1"/>
    <xf numFmtId="10" fontId="10" fillId="6" borderId="3" xfId="1" applyNumberFormat="1" applyFont="1" applyFill="1" applyBorder="1"/>
    <xf numFmtId="0" fontId="10" fillId="8" borderId="3" xfId="0" applyFont="1" applyFill="1" applyBorder="1"/>
    <xf numFmtId="164" fontId="10" fillId="8" borderId="3" xfId="2" applyFont="1" applyFill="1" applyBorder="1"/>
    <xf numFmtId="2" fontId="10" fillId="8" borderId="3" xfId="0" applyNumberFormat="1" applyFont="1" applyFill="1" applyBorder="1"/>
    <xf numFmtId="165" fontId="10" fillId="8" borderId="3" xfId="0" applyNumberFormat="1" applyFont="1" applyFill="1" applyBorder="1"/>
    <xf numFmtId="10" fontId="10" fillId="8" borderId="3" xfId="1" applyNumberFormat="1" applyFont="1" applyFill="1" applyBorder="1"/>
    <xf numFmtId="0" fontId="11" fillId="7" borderId="3" xfId="0" applyFont="1" applyFill="1" applyBorder="1"/>
    <xf numFmtId="0" fontId="9" fillId="7" borderId="3" xfId="0" applyFont="1" applyFill="1" applyBorder="1"/>
    <xf numFmtId="164" fontId="9" fillId="7" borderId="3" xfId="0" applyNumberFormat="1" applyFont="1" applyFill="1" applyBorder="1"/>
    <xf numFmtId="0" fontId="9" fillId="7" borderId="3" xfId="0" applyFont="1" applyFill="1" applyBorder="1" applyAlignment="1">
      <alignment horizontal="right"/>
    </xf>
    <xf numFmtId="165" fontId="9" fillId="7" borderId="3" xfId="0" applyNumberFormat="1" applyFont="1" applyFill="1" applyBorder="1"/>
    <xf numFmtId="0" fontId="4" fillId="3" borderId="0" xfId="0" applyFont="1" applyFill="1"/>
    <xf numFmtId="0" fontId="10" fillId="6" borderId="3" xfId="0" applyFont="1" applyFill="1" applyBorder="1" applyAlignment="1">
      <alignment horizontal="left"/>
    </xf>
    <xf numFmtId="165" fontId="10" fillId="6" borderId="3" xfId="0" applyNumberFormat="1" applyFont="1" applyFill="1" applyBorder="1" applyAlignment="1">
      <alignment horizontal="left"/>
    </xf>
    <xf numFmtId="2" fontId="10" fillId="6" borderId="3" xfId="0" applyNumberFormat="1" applyFont="1" applyFill="1" applyBorder="1" applyAlignment="1">
      <alignment horizontal="left"/>
    </xf>
    <xf numFmtId="9" fontId="10" fillId="6" borderId="3" xfId="1" applyFont="1" applyFill="1" applyBorder="1" applyAlignment="1">
      <alignment horizontal="left"/>
    </xf>
    <xf numFmtId="164" fontId="10" fillId="6" borderId="3" xfId="2" applyFont="1" applyFill="1" applyBorder="1" applyAlignment="1">
      <alignment horizontal="left"/>
    </xf>
    <xf numFmtId="0" fontId="10" fillId="6" borderId="3" xfId="0" applyFont="1" applyFill="1" applyBorder="1" applyAlignment="1" applyProtection="1">
      <alignment horizontal="left"/>
      <protection locked="0"/>
    </xf>
    <xf numFmtId="0" fontId="9" fillId="7" borderId="3" xfId="0" applyFont="1" applyFill="1" applyBorder="1" applyAlignment="1">
      <alignment horizontal="left"/>
    </xf>
    <xf numFmtId="165" fontId="9" fillId="7" borderId="3" xfId="0" applyNumberFormat="1" applyFont="1" applyFill="1" applyBorder="1" applyAlignment="1">
      <alignment horizontal="left"/>
    </xf>
    <xf numFmtId="2" fontId="9" fillId="7" borderId="3" xfId="0" applyNumberFormat="1" applyFont="1" applyFill="1" applyBorder="1" applyAlignment="1">
      <alignment horizontal="left"/>
    </xf>
    <xf numFmtId="164" fontId="9" fillId="7" borderId="3" xfId="2" applyFont="1" applyFill="1" applyBorder="1" applyAlignment="1">
      <alignment horizontal="left"/>
    </xf>
    <xf numFmtId="0" fontId="9" fillId="5" borderId="4" xfId="0" applyFont="1" applyFill="1" applyBorder="1" applyAlignment="1">
      <alignment horizontal="left"/>
    </xf>
    <xf numFmtId="165" fontId="9" fillId="5" borderId="4" xfId="0" applyNumberFormat="1" applyFont="1" applyFill="1" applyBorder="1" applyAlignment="1">
      <alignment horizontal="left"/>
    </xf>
    <xf numFmtId="2" fontId="9" fillId="5" borderId="4" xfId="0" applyNumberFormat="1" applyFont="1" applyFill="1" applyBorder="1" applyAlignment="1">
      <alignment horizontal="left"/>
    </xf>
    <xf numFmtId="0" fontId="10" fillId="8" borderId="3" xfId="0" applyFont="1" applyFill="1" applyBorder="1" applyAlignment="1">
      <alignment horizontal="left"/>
    </xf>
    <xf numFmtId="165" fontId="10" fillId="8" borderId="3" xfId="0" applyNumberFormat="1" applyFont="1" applyFill="1" applyBorder="1" applyAlignment="1">
      <alignment horizontal="left"/>
    </xf>
    <xf numFmtId="2" fontId="10" fillId="8" borderId="3" xfId="0" applyNumberFormat="1" applyFont="1" applyFill="1" applyBorder="1" applyAlignment="1">
      <alignment horizontal="left"/>
    </xf>
    <xf numFmtId="9" fontId="10" fillId="8" borderId="3" xfId="1" applyFont="1" applyFill="1" applyBorder="1" applyAlignment="1">
      <alignment horizontal="left"/>
    </xf>
    <xf numFmtId="164" fontId="10" fillId="8" borderId="3" xfId="2" applyFont="1" applyFill="1" applyBorder="1" applyAlignment="1">
      <alignment horizontal="left"/>
    </xf>
    <xf numFmtId="0" fontId="10" fillId="8" borderId="3" xfId="0" applyFont="1" applyFill="1" applyBorder="1" applyAlignment="1" applyProtection="1">
      <alignment horizontal="left"/>
      <protection locked="0"/>
    </xf>
    <xf numFmtId="14" fontId="10" fillId="6" borderId="3" xfId="0" applyNumberFormat="1" applyFont="1" applyFill="1" applyBorder="1"/>
    <xf numFmtId="0" fontId="10" fillId="6" borderId="5" xfId="0" applyFont="1" applyFill="1" applyBorder="1"/>
    <xf numFmtId="14" fontId="10" fillId="6" borderId="5" xfId="0" applyNumberFormat="1" applyFont="1" applyFill="1" applyBorder="1"/>
    <xf numFmtId="0" fontId="9" fillId="5" borderId="5" xfId="0" applyFont="1" applyFill="1" applyBorder="1"/>
    <xf numFmtId="0" fontId="12" fillId="6" borderId="6" xfId="0" applyFont="1" applyFill="1" applyBorder="1"/>
    <xf numFmtId="0" fontId="12" fillId="6" borderId="8" xfId="0" applyFont="1" applyFill="1" applyBorder="1"/>
    <xf numFmtId="14" fontId="10" fillId="8" borderId="3" xfId="0" applyNumberFormat="1" applyFont="1" applyFill="1" applyBorder="1"/>
    <xf numFmtId="0" fontId="12" fillId="8" borderId="8" xfId="0" applyFont="1" applyFill="1" applyBorder="1"/>
    <xf numFmtId="0" fontId="0" fillId="3" borderId="0" xfId="0" applyFill="1" applyAlignment="1">
      <alignment horizontal="left"/>
    </xf>
    <xf numFmtId="2" fontId="0" fillId="3" borderId="0" xfId="0" applyNumberFormat="1" applyFill="1" applyAlignment="1">
      <alignment horizontal="left"/>
    </xf>
    <xf numFmtId="164" fontId="0" fillId="3" borderId="0" xfId="2" applyFont="1" applyFill="1" applyAlignment="1">
      <alignment horizontal="left"/>
    </xf>
    <xf numFmtId="0" fontId="9" fillId="5" borderId="10" xfId="0" applyFont="1" applyFill="1" applyBorder="1"/>
    <xf numFmtId="0" fontId="9" fillId="5" borderId="6" xfId="0" applyFont="1" applyFill="1" applyBorder="1"/>
    <xf numFmtId="0" fontId="9" fillId="5" borderId="9" xfId="0" applyFont="1" applyFill="1" applyBorder="1"/>
    <xf numFmtId="0" fontId="7" fillId="3" borderId="0" xfId="0" applyFont="1" applyFill="1"/>
    <xf numFmtId="0" fontId="14" fillId="3" borderId="0" xfId="0" applyFont="1" applyFill="1"/>
    <xf numFmtId="10" fontId="10" fillId="6" borderId="3" xfId="0" applyNumberFormat="1" applyFont="1" applyFill="1" applyBorder="1"/>
    <xf numFmtId="165" fontId="10" fillId="3" borderId="3" xfId="0" applyNumberFormat="1" applyFont="1" applyFill="1" applyBorder="1"/>
    <xf numFmtId="10" fontId="10" fillId="3" borderId="3" xfId="0" applyNumberFormat="1" applyFont="1" applyFill="1" applyBorder="1"/>
    <xf numFmtId="0" fontId="10" fillId="3" borderId="3" xfId="0" applyFont="1" applyFill="1" applyBorder="1"/>
    <xf numFmtId="0" fontId="0" fillId="3" borderId="3" xfId="0" applyFill="1" applyBorder="1"/>
    <xf numFmtId="10" fontId="10" fillId="8" borderId="3" xfId="0" applyNumberFormat="1" applyFont="1" applyFill="1" applyBorder="1"/>
    <xf numFmtId="0" fontId="0" fillId="3" borderId="11" xfId="0" applyFill="1" applyBorder="1"/>
    <xf numFmtId="165" fontId="10" fillId="8" borderId="12" xfId="0" applyNumberFormat="1" applyFont="1" applyFill="1" applyBorder="1"/>
    <xf numFmtId="165" fontId="10" fillId="6" borderId="5" xfId="0" applyNumberFormat="1" applyFont="1" applyFill="1" applyBorder="1"/>
    <xf numFmtId="0" fontId="15" fillId="9" borderId="3" xfId="0" applyFont="1" applyFill="1" applyBorder="1"/>
    <xf numFmtId="0" fontId="15" fillId="9" borderId="8" xfId="0" applyFont="1" applyFill="1" applyBorder="1"/>
    <xf numFmtId="0" fontId="16" fillId="7" borderId="3" xfId="0" applyFont="1" applyFill="1" applyBorder="1" applyAlignment="1">
      <alignment horizontal="right"/>
    </xf>
    <xf numFmtId="0" fontId="0" fillId="8" borderId="0" xfId="0" applyFill="1"/>
    <xf numFmtId="0" fontId="10" fillId="4" borderId="3" xfId="0" applyFont="1" applyFill="1" applyBorder="1"/>
    <xf numFmtId="0" fontId="9" fillId="5" borderId="13" xfId="0" applyFont="1" applyFill="1" applyBorder="1" applyAlignment="1">
      <alignment horizontal="left"/>
    </xf>
    <xf numFmtId="165" fontId="9" fillId="5" borderId="13" xfId="0" applyNumberFormat="1" applyFont="1" applyFill="1" applyBorder="1" applyAlignment="1">
      <alignment horizontal="left"/>
    </xf>
    <xf numFmtId="2" fontId="9" fillId="5" borderId="13" xfId="0" applyNumberFormat="1" applyFont="1" applyFill="1" applyBorder="1" applyAlignment="1">
      <alignment horizontal="left"/>
    </xf>
    <xf numFmtId="164" fontId="9" fillId="5" borderId="13" xfId="2" applyFont="1" applyFill="1" applyBorder="1" applyAlignment="1">
      <alignment horizontal="left"/>
    </xf>
    <xf numFmtId="0" fontId="17" fillId="4" borderId="13" xfId="0" applyFont="1" applyFill="1" applyBorder="1" applyAlignment="1">
      <alignment horizontal="left"/>
    </xf>
    <xf numFmtId="9" fontId="9" fillId="5" borderId="13" xfId="1" applyFont="1" applyFill="1" applyBorder="1" applyAlignment="1">
      <alignment horizontal="left"/>
    </xf>
    <xf numFmtId="0" fontId="18" fillId="3" borderId="0" xfId="0" applyFont="1" applyFill="1" applyAlignment="1">
      <alignment vertical="center"/>
    </xf>
    <xf numFmtId="0" fontId="9" fillId="5" borderId="3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9" fillId="5" borderId="3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9" fillId="5" borderId="5" xfId="0" applyFont="1" applyFill="1" applyBorder="1" applyAlignment="1">
      <alignment vertical="center"/>
    </xf>
    <xf numFmtId="0" fontId="9" fillId="5" borderId="5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left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left"/>
    </xf>
    <xf numFmtId="0" fontId="8" fillId="0" borderId="0" xfId="0" applyFont="1" applyAlignment="1">
      <alignment horizontal="left" vertical="top"/>
    </xf>
    <xf numFmtId="0" fontId="8" fillId="3" borderId="2" xfId="0" applyFont="1" applyFill="1" applyBorder="1" applyAlignment="1">
      <alignment horizontal="left" vertical="top"/>
    </xf>
    <xf numFmtId="0" fontId="13" fillId="0" borderId="0" xfId="0" applyFont="1" applyAlignment="1">
      <alignment horizontal="left" vertical="top"/>
    </xf>
  </cellXfs>
  <cellStyles count="5">
    <cellStyle name="Currency" xfId="2" builtinId="4"/>
    <cellStyle name="Currency 2" xfId="3" xr:uid="{ED23930B-77CA-4F0D-8328-2F1B8519FC69}"/>
    <cellStyle name="Normal" xfId="0" builtinId="0"/>
    <cellStyle name="Normal 2" xfId="4" xr:uid="{0B54886D-0983-4A9D-94D9-A23F0ECBC430}"/>
    <cellStyle name="Per cent" xfId="1" builtinId="5"/>
  </cellStyles>
  <dxfs count="8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/>
  <colors>
    <mruColors>
      <color rgb="FF71646F"/>
      <color rgb="FFE7E6E6"/>
      <color rgb="FFDEEDCB"/>
      <color rgb="FF81B13E"/>
      <color rgb="FF006443"/>
      <color rgb="FFCFE4B2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521901</xdr:colOff>
      <xdr:row>0</xdr:row>
      <xdr:rowOff>237721</xdr:rowOff>
    </xdr:from>
    <xdr:to>
      <xdr:col>7</xdr:col>
      <xdr:colOff>963433</xdr:colOff>
      <xdr:row>2</xdr:row>
      <xdr:rowOff>162735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ABB12B2-047B-4A87-BCA3-C16B93D2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74976" y="237721"/>
          <a:ext cx="1536907" cy="582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66674</xdr:colOff>
      <xdr:row>0</xdr:row>
      <xdr:rowOff>217571</xdr:rowOff>
    </xdr:from>
    <xdr:to>
      <xdr:col>21</xdr:col>
      <xdr:colOff>523373</xdr:colOff>
      <xdr:row>1</xdr:row>
      <xdr:rowOff>274042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D926305D-CCB0-706D-779A-550A2E0F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592424" y="217571"/>
          <a:ext cx="1675899" cy="627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85725</xdr:colOff>
      <xdr:row>0</xdr:row>
      <xdr:rowOff>203353</xdr:rowOff>
    </xdr:from>
    <xdr:to>
      <xdr:col>31</xdr:col>
      <xdr:colOff>359664</xdr:colOff>
      <xdr:row>1</xdr:row>
      <xdr:rowOff>259785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4E28962-D2FF-4186-8214-F3C2D4248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2202775" y="203353"/>
          <a:ext cx="1645539" cy="6279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790575</xdr:colOff>
      <xdr:row>0</xdr:row>
      <xdr:rowOff>194310</xdr:rowOff>
    </xdr:from>
    <xdr:to>
      <xdr:col>22</xdr:col>
      <xdr:colOff>519753</xdr:colOff>
      <xdr:row>1</xdr:row>
      <xdr:rowOff>283684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39B91B67-9908-4631-B8C7-67B0FAB8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297525" y="194310"/>
          <a:ext cx="1719903" cy="660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0</xdr:row>
      <xdr:rowOff>209550</xdr:rowOff>
    </xdr:from>
    <xdr:to>
      <xdr:col>21</xdr:col>
      <xdr:colOff>13023</xdr:colOff>
      <xdr:row>1</xdr:row>
      <xdr:rowOff>276657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D105ED9-6B0B-4C7F-A88C-2830D0F5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211425" y="209550"/>
          <a:ext cx="1679898" cy="6386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166780</xdr:colOff>
      <xdr:row>0</xdr:row>
      <xdr:rowOff>178922</xdr:rowOff>
    </xdr:from>
    <xdr:to>
      <xdr:col>20</xdr:col>
      <xdr:colOff>985919</xdr:colOff>
      <xdr:row>1</xdr:row>
      <xdr:rowOff>245084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16DC5C2-5D4F-4D96-A26D-CEBDC6D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863980" y="178922"/>
          <a:ext cx="1638289" cy="6376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03"/>
  <sheetViews>
    <sheetView tabSelected="1" zoomScaleNormal="100" workbookViewId="0">
      <selection activeCell="H34" sqref="H34"/>
    </sheetView>
  </sheetViews>
  <sheetFormatPr defaultRowHeight="14.45"/>
  <cols>
    <col min="1" max="1" width="1.42578125" customWidth="1"/>
    <col min="2" max="2" width="1.85546875" customWidth="1"/>
    <col min="3" max="3" width="27.7109375" customWidth="1"/>
    <col min="4" max="4" width="13.7109375" customWidth="1"/>
    <col min="5" max="5" width="18.28515625" customWidth="1"/>
    <col min="6" max="6" width="20.28515625" customWidth="1"/>
    <col min="7" max="7" width="16.42578125" customWidth="1"/>
    <col min="8" max="8" width="16.28515625" customWidth="1"/>
  </cols>
  <sheetData>
    <row r="1" spans="1:28" ht="22.15" customHeight="1">
      <c r="A1" s="8"/>
      <c r="B1" s="8"/>
      <c r="C1" s="106"/>
      <c r="D1" s="106"/>
      <c r="E1" s="106"/>
      <c r="F1" s="69"/>
      <c r="G1" s="69"/>
      <c r="H1" s="70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8" ht="30.6" customHeight="1">
      <c r="A2" s="8"/>
      <c r="B2" s="8"/>
      <c r="C2" s="105" t="s">
        <v>0</v>
      </c>
      <c r="D2" s="105"/>
      <c r="E2" s="105"/>
      <c r="F2" s="105"/>
      <c r="G2" s="105"/>
      <c r="H2" s="105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ht="27" customHeight="1">
      <c r="A3" s="8"/>
      <c r="B3" s="8"/>
      <c r="C3" s="107" t="s">
        <v>1</v>
      </c>
      <c r="D3" s="107"/>
      <c r="E3" s="107"/>
      <c r="F3" s="107"/>
      <c r="G3" s="107"/>
      <c r="H3" s="107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ht="33" hidden="1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ht="0.6" hidden="1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ht="22.9" hidden="1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ht="31.15" hidden="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ht="37.9" hidden="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ht="35.450000000000003" hidden="1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33.6" hidden="1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3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s="93" customFormat="1" ht="18" customHeight="1">
      <c r="A12" s="91"/>
      <c r="B12" s="91"/>
      <c r="C12" s="92" t="s">
        <v>2</v>
      </c>
      <c r="D12" s="94" t="s">
        <v>3</v>
      </c>
      <c r="E12" s="94" t="s">
        <v>4</v>
      </c>
      <c r="F12" s="94" t="s">
        <v>5</v>
      </c>
      <c r="G12" s="94" t="s">
        <v>6</v>
      </c>
      <c r="H12" s="94" t="s">
        <v>7</v>
      </c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</row>
    <row r="13" spans="1:28">
      <c r="A13" s="8"/>
      <c r="B13" s="8"/>
      <c r="C13" s="80" t="s">
        <v>8</v>
      </c>
      <c r="D13" s="23">
        <f>'MOM '!K62</f>
        <v>85211.660666666663</v>
      </c>
      <c r="E13" s="71">
        <f>(D13-$D$25)/$D$25</f>
        <v>0.10942582762083213</v>
      </c>
      <c r="F13" s="23">
        <f>$D$25*E13</f>
        <v>8404.6686666666355</v>
      </c>
      <c r="G13" s="71">
        <f>(D13-D27)/D27</f>
        <v>2.2933012514585079E-2</v>
      </c>
      <c r="H13" s="23">
        <f>D13-D27</f>
        <v>1910.3500000000058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idden="1">
      <c r="A14" s="8"/>
      <c r="B14" s="8"/>
      <c r="C14" s="80"/>
      <c r="D14" s="28"/>
      <c r="E14" s="76"/>
      <c r="F14" s="25"/>
      <c r="G14" s="76">
        <f t="shared" ref="G14" si="0">(D14-D28)/D28</f>
        <v>-1</v>
      </c>
      <c r="H14" s="28">
        <f>D15-D34</f>
        <v>13154.880000000019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>
      <c r="A15" s="8"/>
      <c r="B15" s="8"/>
      <c r="C15" s="80" t="s">
        <v>9</v>
      </c>
      <c r="D15" s="28">
        <f>'MOM '!F62</f>
        <v>95694.85000000002</v>
      </c>
      <c r="E15" s="76">
        <f>(D15-$D$25)/$D$25</f>
        <v>0.24591326268837591</v>
      </c>
      <c r="F15" s="28">
        <f>$D$25*E15</f>
        <v>18887.857999999993</v>
      </c>
      <c r="G15" s="76">
        <f>(D15-D28)/D28</f>
        <v>4.7475410094462732E-2</v>
      </c>
      <c r="H15" s="28">
        <f>D15-D28</f>
        <v>4337.2399999999907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idden="1">
      <c r="A16" s="8"/>
      <c r="B16" s="8"/>
      <c r="C16" s="80" t="s">
        <v>10</v>
      </c>
      <c r="D16" s="23"/>
      <c r="E16" s="71"/>
      <c r="F16" s="23"/>
      <c r="G16" s="71"/>
      <c r="H16" s="23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>
      <c r="A17" s="8"/>
      <c r="B17" s="8"/>
      <c r="C17" s="80" t="s">
        <v>11</v>
      </c>
      <c r="D17" s="23">
        <f>'MOM '!P62</f>
        <v>76806.992000000027</v>
      </c>
      <c r="E17" s="71">
        <f>(D17-$D$25)/$D$25</f>
        <v>0</v>
      </c>
      <c r="F17" s="23">
        <f>$D$25*E17</f>
        <v>0</v>
      </c>
      <c r="G17" s="71">
        <f>(D17-D29)/D29</f>
        <v>6.2969852383646611E-3</v>
      </c>
      <c r="H17" s="23">
        <f>D17-D29</f>
        <v>480.62600000001839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idden="1">
      <c r="A18" s="8"/>
      <c r="B18" s="8"/>
      <c r="C18" s="80"/>
      <c r="D18" s="23"/>
      <c r="E18" s="71"/>
      <c r="F18" s="20"/>
      <c r="G18" s="20"/>
      <c r="H18" s="20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idden="1">
      <c r="A19" s="8"/>
      <c r="B19" s="8"/>
      <c r="C19" s="80"/>
      <c r="D19" s="23"/>
      <c r="E19" s="71"/>
      <c r="F19" s="20"/>
      <c r="G19" s="20"/>
      <c r="H19" s="20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idden="1">
      <c r="A20" s="8"/>
      <c r="B20" s="8"/>
      <c r="C20" s="80"/>
      <c r="D20" s="23"/>
      <c r="E20" s="71"/>
      <c r="F20" s="20"/>
      <c r="G20" s="20"/>
      <c r="H20" s="20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idden="1">
      <c r="A21" s="8"/>
      <c r="B21" s="8"/>
      <c r="C21" s="80"/>
      <c r="D21" s="23"/>
      <c r="E21" s="71"/>
      <c r="F21" s="20"/>
      <c r="G21" s="20"/>
      <c r="H21" s="20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>
      <c r="A22" s="8"/>
      <c r="B22" s="8"/>
      <c r="C22" s="80"/>
      <c r="D22" s="28"/>
      <c r="E22" s="76"/>
      <c r="F22" s="25"/>
      <c r="G22" s="25"/>
      <c r="H22" s="2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idden="1">
      <c r="A23" s="8"/>
      <c r="B23" s="8"/>
      <c r="C23" s="80" t="s">
        <v>12</v>
      </c>
      <c r="D23" s="72" t="e">
        <f>'Full Set '!#REF!</f>
        <v>#REF!</v>
      </c>
      <c r="E23" s="73" t="e">
        <f>(D23-$D$25)/$D$25</f>
        <v>#REF!</v>
      </c>
      <c r="F23" s="72" t="e">
        <f>$D$25*E23</f>
        <v>#REF!</v>
      </c>
      <c r="G23" s="74"/>
      <c r="H23" s="74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>
      <c r="A24" s="8"/>
      <c r="B24" s="8"/>
      <c r="C24" s="80"/>
      <c r="D24" s="23"/>
      <c r="E24" s="71"/>
      <c r="F24" s="20"/>
      <c r="G24" s="20"/>
      <c r="H24" s="20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>
      <c r="A25" s="8"/>
      <c r="B25" s="8"/>
      <c r="C25" s="80" t="s">
        <v>13</v>
      </c>
      <c r="D25" s="78">
        <f>MIN(D13:D17)</f>
        <v>76806.992000000027</v>
      </c>
      <c r="E25" s="76"/>
      <c r="F25" s="28"/>
      <c r="G25" s="29"/>
      <c r="H25" s="2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8" customFormat="1">
      <c r="C26" s="81" t="s">
        <v>14</v>
      </c>
      <c r="D26" s="82" t="s">
        <v>3</v>
      </c>
      <c r="E26" s="77"/>
      <c r="F26" s="75"/>
      <c r="G26" s="75"/>
      <c r="H26" s="75"/>
    </row>
    <row r="27" spans="1:28" s="8" customFormat="1">
      <c r="C27" s="80" t="s">
        <v>8</v>
      </c>
      <c r="D27" s="79">
        <f>'MOM '!I62</f>
        <v>83301.310666666657</v>
      </c>
      <c r="E27" s="75"/>
      <c r="F27" s="75"/>
      <c r="G27" s="75"/>
      <c r="H27" s="75"/>
    </row>
    <row r="28" spans="1:28" s="8" customFormat="1">
      <c r="C28" s="80" t="s">
        <v>9</v>
      </c>
      <c r="D28" s="28">
        <f>'MOM '!D62</f>
        <v>91357.61000000003</v>
      </c>
      <c r="E28" s="75"/>
      <c r="F28" s="75"/>
      <c r="G28" s="75"/>
      <c r="H28" s="75"/>
    </row>
    <row r="29" spans="1:28" s="8" customFormat="1">
      <c r="C29" s="80" t="s">
        <v>11</v>
      </c>
      <c r="D29" s="23">
        <f>'MOM '!N62</f>
        <v>76326.366000000009</v>
      </c>
      <c r="E29" s="75"/>
      <c r="F29" s="75"/>
      <c r="G29" s="75"/>
      <c r="H29" s="75"/>
    </row>
    <row r="30" spans="1:28" s="8" customFormat="1">
      <c r="C30" s="80"/>
      <c r="D30" s="74"/>
      <c r="E30" s="75"/>
      <c r="F30" s="75"/>
      <c r="G30" s="75"/>
      <c r="H30" s="75"/>
    </row>
    <row r="31" spans="1:28" s="8" customFormat="1">
      <c r="C31" s="80" t="s">
        <v>13</v>
      </c>
      <c r="D31" s="78">
        <f>MIN(D27:D29)</f>
        <v>76326.366000000009</v>
      </c>
      <c r="E31" s="75"/>
      <c r="F31" s="75"/>
      <c r="G31" s="75"/>
      <c r="H31" s="75"/>
    </row>
    <row r="32" spans="1:28" s="8" customFormat="1">
      <c r="C32" s="81" t="s">
        <v>15</v>
      </c>
      <c r="D32" s="82" t="s">
        <v>3</v>
      </c>
      <c r="E32" s="77"/>
      <c r="F32" s="75"/>
      <c r="G32" s="75"/>
      <c r="H32" s="75"/>
    </row>
    <row r="33" spans="3:8" s="8" customFormat="1">
      <c r="C33" s="80" t="s">
        <v>8</v>
      </c>
      <c r="D33" s="79">
        <v>83301.310666666657</v>
      </c>
      <c r="E33" s="75"/>
      <c r="F33" s="75"/>
      <c r="G33" s="75"/>
      <c r="H33" s="75"/>
    </row>
    <row r="34" spans="3:8" s="8" customFormat="1">
      <c r="C34" s="80" t="s">
        <v>9</v>
      </c>
      <c r="D34" s="28">
        <v>82539.97</v>
      </c>
      <c r="E34" s="75"/>
      <c r="F34" s="75"/>
      <c r="G34" s="75"/>
      <c r="H34" s="75"/>
    </row>
    <row r="35" spans="3:8" s="8" customFormat="1">
      <c r="C35" s="80" t="s">
        <v>11</v>
      </c>
      <c r="D35" s="23">
        <v>78753.887999999992</v>
      </c>
      <c r="E35" s="75"/>
      <c r="F35" s="75"/>
      <c r="G35" s="75"/>
      <c r="H35" s="75"/>
    </row>
    <row r="36" spans="3:8" s="8" customFormat="1">
      <c r="C36" s="80"/>
      <c r="D36" s="74"/>
      <c r="E36" s="75"/>
      <c r="F36" s="75"/>
      <c r="G36" s="75"/>
      <c r="H36" s="75"/>
    </row>
    <row r="37" spans="3:8" s="8" customFormat="1">
      <c r="C37" s="80" t="s">
        <v>13</v>
      </c>
      <c r="D37" s="28">
        <v>78753.887999999992</v>
      </c>
      <c r="E37" s="75"/>
      <c r="F37" s="75"/>
      <c r="G37" s="75"/>
      <c r="H37" s="75"/>
    </row>
    <row r="38" spans="3:8" s="8" customFormat="1"/>
    <row r="39" spans="3:8" s="8" customFormat="1"/>
    <row r="40" spans="3:8" s="8" customFormat="1"/>
    <row r="41" spans="3:8" s="8" customFormat="1"/>
    <row r="42" spans="3:8" s="8" customFormat="1"/>
    <row r="43" spans="3:8" s="8" customFormat="1"/>
    <row r="44" spans="3:8" s="8" customFormat="1"/>
    <row r="45" spans="3:8" s="8" customFormat="1"/>
    <row r="46" spans="3:8" s="8" customFormat="1"/>
    <row r="47" spans="3:8" s="8" customFormat="1"/>
    <row r="48" spans="3:8" s="8" customFormat="1"/>
    <row r="49" s="8" customFormat="1"/>
    <row r="50" s="8" customFormat="1"/>
    <row r="51" s="8" customFormat="1"/>
    <row r="52" s="8" customFormat="1"/>
    <row r="53" s="8" customFormat="1"/>
    <row r="54" s="8" customFormat="1"/>
    <row r="55" s="8" customFormat="1"/>
    <row r="56" s="8" customFormat="1"/>
    <row r="57" s="8" customFormat="1"/>
    <row r="58" s="8" customFormat="1"/>
    <row r="59" s="8" customFormat="1"/>
    <row r="60" s="8" customFormat="1"/>
    <row r="61" s="8" customFormat="1"/>
    <row r="62" s="8" customFormat="1"/>
    <row r="63" s="8" customFormat="1"/>
    <row r="64" s="8" customFormat="1"/>
    <row r="65" s="8" customFormat="1"/>
    <row r="66" s="8" customFormat="1"/>
    <row r="67" s="8" customFormat="1"/>
    <row r="68" s="8" customFormat="1"/>
    <row r="69" s="8" customFormat="1"/>
    <row r="70" s="8" customFormat="1"/>
    <row r="71" s="8" customFormat="1"/>
    <row r="72" s="8" customFormat="1"/>
    <row r="73" s="8" customFormat="1"/>
    <row r="74" s="8" customFormat="1"/>
    <row r="75" s="8" customFormat="1"/>
    <row r="76" s="8" customFormat="1"/>
    <row r="77" s="8" customFormat="1"/>
    <row r="78" s="8" customFormat="1"/>
    <row r="79" s="8" customFormat="1"/>
    <row r="80" s="8" customFormat="1"/>
    <row r="81" s="8" customFormat="1"/>
    <row r="82" s="8" customFormat="1"/>
    <row r="83" s="8" customFormat="1"/>
    <row r="84" s="8" customFormat="1"/>
    <row r="85" s="8" customFormat="1"/>
    <row r="86" s="8" customFormat="1"/>
    <row r="87" s="8" customFormat="1"/>
    <row r="88" s="8" customFormat="1"/>
    <row r="89" s="8" customFormat="1"/>
    <row r="90" s="8" customFormat="1"/>
    <row r="91" s="8" customFormat="1"/>
    <row r="92" s="8" customFormat="1"/>
    <row r="93" s="8" customFormat="1"/>
    <row r="94" s="8" customFormat="1"/>
    <row r="95" s="8" customFormat="1"/>
    <row r="96" s="8" customFormat="1"/>
    <row r="97" s="8" customFormat="1"/>
    <row r="98" s="8" customFormat="1"/>
    <row r="99" s="8" customFormat="1"/>
    <row r="100" s="8" customFormat="1"/>
    <row r="101" s="8" customFormat="1"/>
    <row r="102" s="8" customFormat="1"/>
    <row r="103" s="8" customFormat="1"/>
    <row r="104" s="8" customFormat="1"/>
    <row r="105" s="8" customFormat="1"/>
    <row r="106" s="8" customFormat="1"/>
    <row r="107" s="8" customFormat="1"/>
    <row r="108" s="8" customFormat="1"/>
    <row r="109" s="8" customFormat="1"/>
    <row r="110" s="8" customFormat="1"/>
    <row r="111" s="8" customFormat="1"/>
    <row r="112" s="8" customFormat="1"/>
    <row r="113" s="8" customFormat="1"/>
    <row r="114" s="8" customFormat="1"/>
    <row r="115" s="8" customFormat="1"/>
    <row r="116" s="8" customFormat="1"/>
    <row r="117" s="8" customFormat="1"/>
    <row r="118" s="8" customFormat="1"/>
    <row r="119" s="8" customFormat="1"/>
    <row r="120" s="8" customFormat="1"/>
    <row r="121" s="8" customFormat="1"/>
    <row r="122" s="8" customFormat="1"/>
    <row r="123" s="8" customFormat="1"/>
    <row r="124" s="8" customFormat="1"/>
    <row r="125" s="8" customFormat="1"/>
    <row r="126" s="8" customFormat="1"/>
    <row r="127" s="8" customFormat="1"/>
    <row r="128" s="8" customFormat="1"/>
    <row r="129" s="8" customFormat="1"/>
    <row r="130" s="8" customFormat="1"/>
    <row r="131" s="8" customFormat="1"/>
    <row r="132" s="8" customFormat="1"/>
    <row r="133" s="8" customFormat="1"/>
    <row r="134" s="8" customFormat="1"/>
    <row r="135" s="8" customFormat="1"/>
    <row r="136" s="8" customFormat="1"/>
    <row r="137" s="8" customFormat="1"/>
    <row r="138" s="8" customFormat="1"/>
    <row r="139" s="8" customFormat="1"/>
    <row r="140" s="8" customFormat="1"/>
    <row r="141" s="8" customFormat="1"/>
    <row r="142" s="8" customFormat="1"/>
    <row r="143" s="8" customFormat="1"/>
    <row r="144" s="8" customFormat="1"/>
    <row r="145" s="8" customFormat="1"/>
    <row r="146" s="8" customFormat="1"/>
    <row r="147" s="8" customFormat="1"/>
    <row r="148" s="8" customFormat="1"/>
    <row r="149" s="8" customFormat="1"/>
    <row r="150" s="8" customFormat="1"/>
    <row r="151" s="8" customFormat="1"/>
    <row r="152" s="8" customFormat="1"/>
    <row r="153" s="8" customFormat="1"/>
    <row r="154" s="8" customFormat="1"/>
    <row r="155" s="8" customFormat="1"/>
    <row r="156" s="8" customFormat="1"/>
    <row r="157" s="8" customFormat="1"/>
    <row r="158" s="8" customFormat="1"/>
    <row r="159" s="8" customFormat="1"/>
    <row r="160" s="8" customFormat="1"/>
    <row r="161" s="8" customFormat="1"/>
    <row r="162" s="8" customFormat="1"/>
    <row r="163" s="8" customFormat="1"/>
    <row r="164" s="8" customFormat="1"/>
    <row r="165" s="8" customFormat="1"/>
    <row r="166" s="8" customFormat="1"/>
    <row r="167" s="8" customFormat="1"/>
    <row r="168" s="8" customFormat="1"/>
    <row r="169" s="8" customFormat="1"/>
    <row r="170" s="8" customFormat="1"/>
    <row r="171" s="8" customFormat="1"/>
    <row r="172" s="8" customFormat="1"/>
    <row r="173" s="8" customFormat="1"/>
    <row r="174" s="8" customFormat="1"/>
    <row r="175" s="8" customFormat="1"/>
    <row r="176" s="8" customFormat="1"/>
    <row r="177" s="8" customFormat="1"/>
    <row r="178" s="8" customFormat="1"/>
    <row r="179" s="8" customFormat="1"/>
    <row r="180" s="8" customFormat="1"/>
    <row r="181" s="8" customFormat="1"/>
    <row r="182" s="8" customFormat="1"/>
    <row r="183" s="8" customFormat="1"/>
    <row r="184" s="8" customFormat="1"/>
    <row r="185" s="8" customFormat="1"/>
    <row r="186" s="8" customFormat="1"/>
    <row r="187" s="8" customFormat="1"/>
    <row r="188" s="8" customFormat="1"/>
    <row r="189" s="8" customFormat="1"/>
    <row r="190" s="8" customFormat="1"/>
    <row r="191" s="8" customFormat="1"/>
    <row r="192" s="8" customFormat="1"/>
    <row r="193" s="8" customFormat="1"/>
    <row r="194" s="8" customFormat="1"/>
    <row r="195" s="8" customFormat="1"/>
    <row r="196" s="8" customFormat="1"/>
    <row r="197" s="8" customFormat="1"/>
    <row r="198" s="8" customFormat="1"/>
    <row r="199" s="8" customFormat="1"/>
    <row r="200" s="8" customFormat="1"/>
    <row r="201" s="8" customFormat="1"/>
    <row r="202" s="8" customFormat="1"/>
    <row r="203" s="8" customFormat="1"/>
  </sheetData>
  <mergeCells count="3">
    <mergeCell ref="C2:H2"/>
    <mergeCell ref="C1:E1"/>
    <mergeCell ref="C3:H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AEE37-C2EB-4FDB-B828-2DA34F1CFB7E}">
  <dimension ref="A1:AG68"/>
  <sheetViews>
    <sheetView zoomScale="80" zoomScaleNormal="80" workbookViewId="0">
      <pane ySplit="3" topLeftCell="D41" activePane="bottomLeft" state="frozen"/>
      <selection pane="bottomLeft" activeCell="D41" sqref="D41"/>
    </sheetView>
  </sheetViews>
  <sheetFormatPr defaultRowHeight="14.45"/>
  <cols>
    <col min="1" max="1" width="10.7109375" customWidth="1"/>
    <col min="2" max="2" width="34.140625" bestFit="1" customWidth="1"/>
    <col min="3" max="3" width="11.28515625" customWidth="1"/>
    <col min="4" max="4" width="12.5703125" customWidth="1"/>
    <col min="5" max="5" width="7.5703125" bestFit="1" customWidth="1"/>
    <col min="6" max="6" width="12.5703125" bestFit="1" customWidth="1"/>
    <col min="7" max="7" width="13" customWidth="1"/>
    <col min="8" max="8" width="9" bestFit="1" customWidth="1"/>
    <col min="9" max="9" width="13.42578125" customWidth="1"/>
    <col min="10" max="10" width="10.85546875" customWidth="1"/>
    <col min="11" max="11" width="12.5703125" bestFit="1" customWidth="1"/>
    <col min="12" max="12" width="10.42578125" customWidth="1"/>
    <col min="13" max="13" width="10.5703125" customWidth="1"/>
    <col min="14" max="14" width="13.28515625" customWidth="1"/>
    <col min="15" max="15" width="10.42578125" customWidth="1"/>
    <col min="16" max="16" width="11.42578125" customWidth="1"/>
    <col min="17" max="17" width="9.85546875" customWidth="1"/>
    <col min="18" max="18" width="10" customWidth="1"/>
  </cols>
  <sheetData>
    <row r="1" spans="1:33" ht="45" customHeight="1">
      <c r="A1" s="108" t="s">
        <v>16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4.9" customHeight="1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3" s="18" customFormat="1" ht="15" customHeight="1">
      <c r="A3" s="19" t="s">
        <v>17</v>
      </c>
      <c r="B3" s="19" t="s">
        <v>18</v>
      </c>
      <c r="C3" s="19" t="s">
        <v>2</v>
      </c>
      <c r="D3" s="19" t="s">
        <v>19</v>
      </c>
      <c r="E3" s="19" t="s">
        <v>20</v>
      </c>
      <c r="F3" s="19" t="s">
        <v>21</v>
      </c>
      <c r="G3" s="19" t="s">
        <v>22</v>
      </c>
      <c r="H3" s="19" t="s">
        <v>2</v>
      </c>
      <c r="I3" s="19" t="s">
        <v>23</v>
      </c>
      <c r="J3" s="19" t="s">
        <v>20</v>
      </c>
      <c r="K3" s="19" t="s">
        <v>21</v>
      </c>
      <c r="L3" s="19" t="s">
        <v>22</v>
      </c>
      <c r="M3" s="19" t="s">
        <v>2</v>
      </c>
      <c r="N3" s="19" t="s">
        <v>24</v>
      </c>
      <c r="O3" s="19" t="s">
        <v>20</v>
      </c>
      <c r="P3" s="19" t="s">
        <v>21</v>
      </c>
      <c r="Q3" s="19" t="s">
        <v>22</v>
      </c>
      <c r="R3" s="19" t="s">
        <v>25</v>
      </c>
      <c r="S3" s="19"/>
      <c r="T3" s="19"/>
      <c r="U3" s="19"/>
      <c r="V3" s="19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</row>
    <row r="4" spans="1:33">
      <c r="A4" s="20" t="s">
        <v>26</v>
      </c>
      <c r="B4" s="20" t="s">
        <v>27</v>
      </c>
      <c r="C4" s="21">
        <v>3</v>
      </c>
      <c r="D4" s="21">
        <f>C4*R4</f>
        <v>930</v>
      </c>
      <c r="E4" s="22">
        <f>VLOOKUP(A4,'Full Set '!A5:E62,5,0)</f>
        <v>3.32</v>
      </c>
      <c r="F4" s="23">
        <f>E4*R4</f>
        <v>1029.2</v>
      </c>
      <c r="G4" s="24">
        <f>(E4-C4)/E4</f>
        <v>9.6385542168674662E-2</v>
      </c>
      <c r="H4" s="21">
        <v>2.2000000000000002</v>
      </c>
      <c r="I4" s="21">
        <f>H4*R4</f>
        <v>682</v>
      </c>
      <c r="J4" s="21">
        <f>VLOOKUP(A4,'Full Set '!A4:Z61,17,0)</f>
        <v>2.2000000000000002</v>
      </c>
      <c r="K4" s="23">
        <f>J4*R4</f>
        <v>682</v>
      </c>
      <c r="L4" s="24">
        <f>(J4-H4)/H4</f>
        <v>0</v>
      </c>
      <c r="M4" s="21">
        <v>2.04</v>
      </c>
      <c r="N4" s="21">
        <f>M4*R4</f>
        <v>632.4</v>
      </c>
      <c r="O4" s="21">
        <f>VLOOKUP(A4,'Full Set '!A5:Z62,26,0)</f>
        <v>2.04</v>
      </c>
      <c r="P4" s="21">
        <f>O4*R4</f>
        <v>632.4</v>
      </c>
      <c r="Q4" s="24">
        <f>(O4-M4)/M4</f>
        <v>0</v>
      </c>
      <c r="R4" s="20">
        <v>310</v>
      </c>
      <c r="S4" s="20"/>
      <c r="T4" s="20"/>
      <c r="U4" s="20"/>
      <c r="V4" s="20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1:33">
      <c r="A5" s="25" t="s">
        <v>28</v>
      </c>
      <c r="B5" s="25" t="s">
        <v>29</v>
      </c>
      <c r="C5" s="26">
        <v>19.79</v>
      </c>
      <c r="D5" s="26">
        <f t="shared" ref="D5:D61" si="0">C5*R5</f>
        <v>2335.2199999999998</v>
      </c>
      <c r="E5" s="27">
        <f>VLOOKUP(A5,'Full Set '!A6:E63,5,0)</f>
        <v>19.79</v>
      </c>
      <c r="F5" s="28">
        <f t="shared" ref="F5:F61" si="1">E5*R5</f>
        <v>2335.2199999999998</v>
      </c>
      <c r="G5" s="29">
        <f t="shared" ref="G5:G61" si="2">(E5-C5)/E5</f>
        <v>0</v>
      </c>
      <c r="H5" s="26">
        <v>19.5</v>
      </c>
      <c r="I5" s="26">
        <f t="shared" ref="I5:I61" si="3">H5*R5</f>
        <v>2301</v>
      </c>
      <c r="J5" s="26">
        <f>VLOOKUP(A5,'Full Set '!A5:Z62,17,0)</f>
        <v>19.5</v>
      </c>
      <c r="K5" s="28">
        <f t="shared" ref="K5:K61" si="4">J5*R5</f>
        <v>2301</v>
      </c>
      <c r="L5" s="29">
        <f t="shared" ref="L5:L61" si="5">(J5-H5)/H5</f>
        <v>0</v>
      </c>
      <c r="M5" s="26">
        <v>25.8</v>
      </c>
      <c r="N5" s="26">
        <f t="shared" ref="N5:N61" si="6">M5*R5</f>
        <v>3044.4</v>
      </c>
      <c r="O5" s="26">
        <f>VLOOKUP(A5,'Full Set '!A6:Z63,26,0)</f>
        <v>22</v>
      </c>
      <c r="P5" s="26">
        <f t="shared" ref="P5:P61" si="7">O5*R5</f>
        <v>2596</v>
      </c>
      <c r="Q5" s="29">
        <f t="shared" ref="Q5:Q61" si="8">(O5-M5)/M5</f>
        <v>-0.14728682170542637</v>
      </c>
      <c r="R5" s="25">
        <v>118</v>
      </c>
      <c r="S5" s="25"/>
      <c r="T5" s="25"/>
      <c r="U5" s="25"/>
      <c r="V5" s="25"/>
      <c r="W5" s="8"/>
      <c r="X5" s="8"/>
      <c r="Y5" s="8"/>
      <c r="Z5" s="8"/>
      <c r="AA5" s="8"/>
      <c r="AB5" s="8"/>
      <c r="AC5" s="8"/>
      <c r="AD5" s="8"/>
      <c r="AE5" s="8"/>
      <c r="AF5" s="8"/>
      <c r="AG5" s="8"/>
    </row>
    <row r="6" spans="1:33">
      <c r="A6" s="20" t="s">
        <v>30</v>
      </c>
      <c r="B6" s="20" t="s">
        <v>31</v>
      </c>
      <c r="C6" s="21">
        <v>25.05</v>
      </c>
      <c r="D6" s="21">
        <f t="shared" si="0"/>
        <v>901.80000000000007</v>
      </c>
      <c r="E6" s="22">
        <f>VLOOKUP(A6,'Full Set '!A7:E64,5,0)</f>
        <v>23.95</v>
      </c>
      <c r="F6" s="23">
        <f t="shared" si="1"/>
        <v>862.19999999999993</v>
      </c>
      <c r="G6" s="24">
        <f t="shared" si="2"/>
        <v>-4.5929018789144113E-2</v>
      </c>
      <c r="H6" s="21">
        <v>23.5</v>
      </c>
      <c r="I6" s="21">
        <f t="shared" si="3"/>
        <v>846</v>
      </c>
      <c r="J6" s="21">
        <f>VLOOKUP(A6,'Full Set '!A6:Z63,17,0)</f>
        <v>23.5</v>
      </c>
      <c r="K6" s="23">
        <f t="shared" si="4"/>
        <v>846</v>
      </c>
      <c r="L6" s="24">
        <f t="shared" si="5"/>
        <v>0</v>
      </c>
      <c r="M6" s="21">
        <v>24.46</v>
      </c>
      <c r="N6" s="21">
        <f t="shared" si="6"/>
        <v>880.56000000000006</v>
      </c>
      <c r="O6" s="21">
        <f>VLOOKUP(A6,'Full Set '!A7:Z64,26,0)</f>
        <v>24.46</v>
      </c>
      <c r="P6" s="21">
        <f t="shared" si="7"/>
        <v>880.56000000000006</v>
      </c>
      <c r="Q6" s="24">
        <f t="shared" si="8"/>
        <v>0</v>
      </c>
      <c r="R6" s="20">
        <v>36</v>
      </c>
      <c r="S6" s="20"/>
      <c r="T6" s="20"/>
      <c r="U6" s="20"/>
      <c r="V6" s="20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>
      <c r="A7" s="84" t="s">
        <v>32</v>
      </c>
      <c r="B7" s="25" t="s">
        <v>33</v>
      </c>
      <c r="C7" s="26">
        <v>2.21</v>
      </c>
      <c r="D7" s="26">
        <f t="shared" si="0"/>
        <v>2198.9499999999998</v>
      </c>
      <c r="E7" s="27">
        <f>VLOOKUP(A7,'Full Set '!A8:E65,5,0)</f>
        <v>2.0499999999999998</v>
      </c>
      <c r="F7" s="28">
        <f t="shared" si="1"/>
        <v>2039.7499999999998</v>
      </c>
      <c r="G7" s="29">
        <f t="shared" si="2"/>
        <v>-7.8048780487804947E-2</v>
      </c>
      <c r="H7" s="26">
        <v>2.16</v>
      </c>
      <c r="I7" s="26">
        <f t="shared" si="3"/>
        <v>2149.2000000000003</v>
      </c>
      <c r="J7" s="26">
        <f>VLOOKUP(A7,'Full Set '!A7:Z64,17,0)</f>
        <v>2.16</v>
      </c>
      <c r="K7" s="28">
        <f t="shared" si="4"/>
        <v>2149.2000000000003</v>
      </c>
      <c r="L7" s="29">
        <f t="shared" si="5"/>
        <v>0</v>
      </c>
      <c r="M7" s="26">
        <v>2.12</v>
      </c>
      <c r="N7" s="26">
        <f t="shared" si="6"/>
        <v>2109.4</v>
      </c>
      <c r="O7" s="26">
        <f>VLOOKUP(A7,'Full Set '!A8:Z65,26,0)</f>
        <v>2.12</v>
      </c>
      <c r="P7" s="26">
        <f t="shared" si="7"/>
        <v>2109.4</v>
      </c>
      <c r="Q7" s="29">
        <f t="shared" si="8"/>
        <v>0</v>
      </c>
      <c r="R7" s="25">
        <v>995</v>
      </c>
      <c r="S7" s="25"/>
      <c r="T7" s="25"/>
      <c r="U7" s="25"/>
      <c r="V7" s="25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33">
      <c r="A8" s="20" t="s">
        <v>34</v>
      </c>
      <c r="B8" s="20" t="s">
        <v>35</v>
      </c>
      <c r="C8" s="21">
        <v>3.26</v>
      </c>
      <c r="D8" s="21">
        <f t="shared" si="0"/>
        <v>1369.1999999999998</v>
      </c>
      <c r="E8" s="22">
        <f>VLOOKUP(A8,'Full Set '!A9:E66,5,0)</f>
        <v>3.26</v>
      </c>
      <c r="F8" s="23">
        <f t="shared" si="1"/>
        <v>1369.1999999999998</v>
      </c>
      <c r="G8" s="24">
        <f t="shared" si="2"/>
        <v>0</v>
      </c>
      <c r="H8" s="21">
        <v>1.9</v>
      </c>
      <c r="I8" s="21">
        <f t="shared" si="3"/>
        <v>798</v>
      </c>
      <c r="J8" s="21">
        <f>VLOOKUP(A8,'Full Set '!A8:Z65,17,0)</f>
        <v>1.9</v>
      </c>
      <c r="K8" s="23">
        <f t="shared" si="4"/>
        <v>798</v>
      </c>
      <c r="L8" s="24">
        <f t="shared" si="5"/>
        <v>0</v>
      </c>
      <c r="M8" s="21">
        <v>1.95</v>
      </c>
      <c r="N8" s="21">
        <f t="shared" si="6"/>
        <v>819</v>
      </c>
      <c r="O8" s="21">
        <f>VLOOKUP(A8,'Full Set '!A9:Z66,26,0)</f>
        <v>1.95</v>
      </c>
      <c r="P8" s="21">
        <f t="shared" si="7"/>
        <v>819</v>
      </c>
      <c r="Q8" s="24">
        <f t="shared" si="8"/>
        <v>0</v>
      </c>
      <c r="R8" s="20">
        <v>420</v>
      </c>
      <c r="S8" s="20"/>
      <c r="T8" s="20"/>
      <c r="U8" s="20"/>
      <c r="V8" s="20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spans="1:33">
      <c r="A9" s="25" t="s">
        <v>36</v>
      </c>
      <c r="B9" s="25" t="s">
        <v>37</v>
      </c>
      <c r="C9" s="26">
        <v>2.58</v>
      </c>
      <c r="D9" s="26">
        <f t="shared" si="0"/>
        <v>681.12</v>
      </c>
      <c r="E9" s="27">
        <f>VLOOKUP(A9,'Full Set '!A10:E67,5,0)</f>
        <v>2.16</v>
      </c>
      <c r="F9" s="28">
        <f t="shared" si="1"/>
        <v>570.24</v>
      </c>
      <c r="G9" s="29">
        <f t="shared" si="2"/>
        <v>-0.19444444444444439</v>
      </c>
      <c r="H9" s="26">
        <v>2</v>
      </c>
      <c r="I9" s="26">
        <f t="shared" si="3"/>
        <v>528</v>
      </c>
      <c r="J9" s="26">
        <f>VLOOKUP(A9,'Full Set '!A9:Z66,17,0)</f>
        <v>2</v>
      </c>
      <c r="K9" s="28">
        <f t="shared" si="4"/>
        <v>528</v>
      </c>
      <c r="L9" s="29">
        <f t="shared" si="5"/>
        <v>0</v>
      </c>
      <c r="M9" s="26">
        <v>2.34</v>
      </c>
      <c r="N9" s="26">
        <f t="shared" si="6"/>
        <v>617.76</v>
      </c>
      <c r="O9" s="26">
        <f>VLOOKUP(A9,'Full Set '!A10:Z67,26,0)</f>
        <v>2.34</v>
      </c>
      <c r="P9" s="26">
        <f t="shared" si="7"/>
        <v>617.76</v>
      </c>
      <c r="Q9" s="29">
        <f t="shared" si="8"/>
        <v>0</v>
      </c>
      <c r="R9" s="25">
        <v>264</v>
      </c>
      <c r="S9" s="25"/>
      <c r="T9" s="25"/>
      <c r="U9" s="25"/>
      <c r="V9" s="25"/>
      <c r="W9" s="8"/>
      <c r="X9" s="8"/>
      <c r="Y9" s="8"/>
      <c r="Z9" s="8"/>
      <c r="AA9" s="8"/>
      <c r="AB9" s="8"/>
      <c r="AC9" s="8"/>
      <c r="AD9" s="8"/>
      <c r="AE9" s="8"/>
      <c r="AF9" s="8"/>
      <c r="AG9" s="8"/>
    </row>
    <row r="10" spans="1:33">
      <c r="A10" s="20" t="s">
        <v>38</v>
      </c>
      <c r="B10" s="20" t="s">
        <v>39</v>
      </c>
      <c r="C10" s="21">
        <v>15.79</v>
      </c>
      <c r="D10" s="21">
        <f t="shared" si="0"/>
        <v>1515.84</v>
      </c>
      <c r="E10" s="22">
        <f>VLOOKUP(A10,'Full Set '!A11:E68,5,0)</f>
        <v>17.53</v>
      </c>
      <c r="F10" s="23">
        <f t="shared" si="1"/>
        <v>1682.88</v>
      </c>
      <c r="G10" s="24">
        <f t="shared" si="2"/>
        <v>9.9258414147176371E-2</v>
      </c>
      <c r="H10" s="21">
        <v>14.5</v>
      </c>
      <c r="I10" s="21">
        <f t="shared" si="3"/>
        <v>1392</v>
      </c>
      <c r="J10" s="21">
        <f>VLOOKUP(A10,'Full Set '!A10:Z67,17,0)</f>
        <v>14.5</v>
      </c>
      <c r="K10" s="23">
        <f t="shared" si="4"/>
        <v>1392</v>
      </c>
      <c r="L10" s="24">
        <f t="shared" si="5"/>
        <v>0</v>
      </c>
      <c r="M10" s="21">
        <v>17.5</v>
      </c>
      <c r="N10" s="21">
        <f t="shared" si="6"/>
        <v>1680</v>
      </c>
      <c r="O10" s="21">
        <f>VLOOKUP(A10,'Full Set '!A11:Z68,26,0)</f>
        <v>14.3</v>
      </c>
      <c r="P10" s="21">
        <f t="shared" si="7"/>
        <v>1372.8000000000002</v>
      </c>
      <c r="Q10" s="24">
        <f t="shared" si="8"/>
        <v>-0.18285714285714283</v>
      </c>
      <c r="R10" s="20">
        <v>96</v>
      </c>
      <c r="S10" s="20"/>
      <c r="T10" s="20"/>
      <c r="U10" s="20"/>
      <c r="V10" s="20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</row>
    <row r="11" spans="1:33">
      <c r="A11" s="25" t="s">
        <v>40</v>
      </c>
      <c r="B11" s="25" t="s">
        <v>41</v>
      </c>
      <c r="C11" s="26">
        <v>18.89</v>
      </c>
      <c r="D11" s="26">
        <f t="shared" si="0"/>
        <v>491.14</v>
      </c>
      <c r="E11" s="27">
        <f>VLOOKUP(A11,'Full Set '!A12:E69,5,0)</f>
        <v>18.89</v>
      </c>
      <c r="F11" s="28">
        <f t="shared" si="1"/>
        <v>491.14</v>
      </c>
      <c r="G11" s="29">
        <f t="shared" si="2"/>
        <v>0</v>
      </c>
      <c r="H11" s="26">
        <v>18.5</v>
      </c>
      <c r="I11" s="26">
        <f t="shared" si="3"/>
        <v>481</v>
      </c>
      <c r="J11" s="26">
        <f>VLOOKUP(A11,'Full Set '!A11:Z68,17,0)</f>
        <v>18.5</v>
      </c>
      <c r="K11" s="28">
        <f t="shared" si="4"/>
        <v>481</v>
      </c>
      <c r="L11" s="29">
        <f t="shared" si="5"/>
        <v>0</v>
      </c>
      <c r="M11" s="26">
        <v>18.2</v>
      </c>
      <c r="N11" s="26">
        <f t="shared" si="6"/>
        <v>473.2</v>
      </c>
      <c r="O11" s="26">
        <f>VLOOKUP(A11,'Full Set '!A12:Z69,26,0)</f>
        <v>18.2</v>
      </c>
      <c r="P11" s="26">
        <f t="shared" si="7"/>
        <v>473.2</v>
      </c>
      <c r="Q11" s="29">
        <f t="shared" si="8"/>
        <v>0</v>
      </c>
      <c r="R11" s="25">
        <v>26</v>
      </c>
      <c r="S11" s="25"/>
      <c r="T11" s="25"/>
      <c r="U11" s="25"/>
      <c r="V11" s="25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</row>
    <row r="12" spans="1:33">
      <c r="A12" s="20" t="s">
        <v>42</v>
      </c>
      <c r="B12" s="20" t="s">
        <v>43</v>
      </c>
      <c r="C12" s="21">
        <v>9.42</v>
      </c>
      <c r="D12" s="21">
        <f t="shared" si="0"/>
        <v>1752.12</v>
      </c>
      <c r="E12" s="22">
        <f>VLOOKUP(A12,'Full Set '!A13:E70,5,0)</f>
        <v>9.4700000000000006</v>
      </c>
      <c r="F12" s="23">
        <f t="shared" si="1"/>
        <v>1761.42</v>
      </c>
      <c r="G12" s="24">
        <f t="shared" si="2"/>
        <v>5.2798310454066216E-3</v>
      </c>
      <c r="H12" s="21">
        <v>11</v>
      </c>
      <c r="I12" s="21">
        <f t="shared" si="3"/>
        <v>2046</v>
      </c>
      <c r="J12" s="21">
        <f>VLOOKUP(A12,'Full Set '!A12:Z69,17,0)</f>
        <v>11</v>
      </c>
      <c r="K12" s="23">
        <f t="shared" si="4"/>
        <v>2046</v>
      </c>
      <c r="L12" s="24">
        <f t="shared" si="5"/>
        <v>0</v>
      </c>
      <c r="M12" s="21">
        <v>10.5</v>
      </c>
      <c r="N12" s="21">
        <f t="shared" si="6"/>
        <v>1953</v>
      </c>
      <c r="O12" s="21">
        <f>VLOOKUP(A12,'Full Set '!A13:Z70,26,0)</f>
        <v>10.5</v>
      </c>
      <c r="P12" s="21">
        <f t="shared" si="7"/>
        <v>1953</v>
      </c>
      <c r="Q12" s="24">
        <f t="shared" si="8"/>
        <v>0</v>
      </c>
      <c r="R12" s="20">
        <v>186</v>
      </c>
      <c r="S12" s="20"/>
      <c r="T12" s="20"/>
      <c r="U12" s="20"/>
      <c r="V12" s="20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</row>
    <row r="13" spans="1:33">
      <c r="A13" s="25" t="s">
        <v>44</v>
      </c>
      <c r="B13" s="25" t="s">
        <v>45</v>
      </c>
      <c r="C13" s="26">
        <v>5</v>
      </c>
      <c r="D13" s="26">
        <f t="shared" si="0"/>
        <v>960</v>
      </c>
      <c r="E13" s="27">
        <f>VLOOKUP(A13,'Full Set '!A14:E71,5,0)</f>
        <v>5.53</v>
      </c>
      <c r="F13" s="28">
        <f t="shared" si="1"/>
        <v>1061.76</v>
      </c>
      <c r="G13" s="29">
        <f t="shared" si="2"/>
        <v>9.5840867992766768E-2</v>
      </c>
      <c r="H13" s="26">
        <v>5</v>
      </c>
      <c r="I13" s="26">
        <f t="shared" si="3"/>
        <v>960</v>
      </c>
      <c r="J13" s="26">
        <f>VLOOKUP(A13,'Full Set '!A13:Z70,17,0)</f>
        <v>5</v>
      </c>
      <c r="K13" s="28">
        <f t="shared" si="4"/>
        <v>960</v>
      </c>
      <c r="L13" s="29">
        <f t="shared" si="5"/>
        <v>0</v>
      </c>
      <c r="M13" s="26">
        <v>4.8</v>
      </c>
      <c r="N13" s="26">
        <f t="shared" si="6"/>
        <v>921.59999999999991</v>
      </c>
      <c r="O13" s="26">
        <f>VLOOKUP(A13,'Full Set '!A14:Z71,26,0)</f>
        <v>4.8</v>
      </c>
      <c r="P13" s="26">
        <f t="shared" si="7"/>
        <v>921.59999999999991</v>
      </c>
      <c r="Q13" s="29">
        <f t="shared" si="8"/>
        <v>0</v>
      </c>
      <c r="R13" s="25">
        <v>192</v>
      </c>
      <c r="S13" s="25"/>
      <c r="T13" s="25"/>
      <c r="U13" s="25"/>
      <c r="V13" s="25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</row>
    <row r="14" spans="1:33">
      <c r="A14" s="20" t="s">
        <v>46</v>
      </c>
      <c r="B14" s="20" t="s">
        <v>47</v>
      </c>
      <c r="C14" s="21">
        <v>7.16</v>
      </c>
      <c r="D14" s="21">
        <f t="shared" si="0"/>
        <v>1725.56</v>
      </c>
      <c r="E14" s="22">
        <f>VLOOKUP(A14,'Full Set '!A15:E72,5,0)</f>
        <v>7.16</v>
      </c>
      <c r="F14" s="23">
        <f t="shared" si="1"/>
        <v>1725.56</v>
      </c>
      <c r="G14" s="24">
        <f t="shared" si="2"/>
        <v>0</v>
      </c>
      <c r="H14" s="21">
        <v>7.5</v>
      </c>
      <c r="I14" s="21">
        <f t="shared" si="3"/>
        <v>1807.5</v>
      </c>
      <c r="J14" s="21">
        <f>VLOOKUP(A14,'Full Set '!A14:Z71,17,0)</f>
        <v>7.5</v>
      </c>
      <c r="K14" s="23">
        <f t="shared" si="4"/>
        <v>1807.5</v>
      </c>
      <c r="L14" s="24">
        <f t="shared" si="5"/>
        <v>0</v>
      </c>
      <c r="M14" s="21">
        <v>6.25</v>
      </c>
      <c r="N14" s="21">
        <f t="shared" si="6"/>
        <v>1506.25</v>
      </c>
      <c r="O14" s="21">
        <f>VLOOKUP(A14,'Full Set '!A15:Z72,26,0)</f>
        <v>6.25</v>
      </c>
      <c r="P14" s="21">
        <f t="shared" si="7"/>
        <v>1506.25</v>
      </c>
      <c r="Q14" s="24">
        <f t="shared" si="8"/>
        <v>0</v>
      </c>
      <c r="R14" s="20">
        <v>241</v>
      </c>
      <c r="S14" s="20"/>
      <c r="T14" s="20"/>
      <c r="U14" s="20"/>
      <c r="V14" s="20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</row>
    <row r="15" spans="1:33">
      <c r="A15" s="25" t="s">
        <v>48</v>
      </c>
      <c r="B15" s="25" t="s">
        <v>49</v>
      </c>
      <c r="C15" s="26">
        <v>13.16</v>
      </c>
      <c r="D15" s="26">
        <f t="shared" si="0"/>
        <v>2224.04</v>
      </c>
      <c r="E15" s="27">
        <f>VLOOKUP(A15,'Full Set '!A16:E73,5,0)</f>
        <v>14.21</v>
      </c>
      <c r="F15" s="28">
        <f t="shared" si="1"/>
        <v>2401.4900000000002</v>
      </c>
      <c r="G15" s="29">
        <f t="shared" si="2"/>
        <v>7.3891625615763595E-2</v>
      </c>
      <c r="H15" s="26">
        <v>14</v>
      </c>
      <c r="I15" s="26">
        <f t="shared" si="3"/>
        <v>2366</v>
      </c>
      <c r="J15" s="26">
        <f>VLOOKUP(A15,'Full Set '!A15:Z72,17,0)</f>
        <v>14</v>
      </c>
      <c r="K15" s="28">
        <f t="shared" si="4"/>
        <v>2366</v>
      </c>
      <c r="L15" s="29">
        <f t="shared" si="5"/>
        <v>0</v>
      </c>
      <c r="M15" s="26">
        <v>9.5</v>
      </c>
      <c r="N15" s="26">
        <f t="shared" si="6"/>
        <v>1605.5</v>
      </c>
      <c r="O15" s="26">
        <f>VLOOKUP(A15,'Full Set '!A16:Z73,26,0)</f>
        <v>9.5</v>
      </c>
      <c r="P15" s="26">
        <f t="shared" si="7"/>
        <v>1605.5</v>
      </c>
      <c r="Q15" s="29">
        <f t="shared" si="8"/>
        <v>0</v>
      </c>
      <c r="R15" s="25">
        <v>169</v>
      </c>
      <c r="S15" s="25"/>
      <c r="T15" s="25"/>
      <c r="U15" s="25"/>
      <c r="V15" s="25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</row>
    <row r="16" spans="1:33">
      <c r="A16" s="20" t="s">
        <v>50</v>
      </c>
      <c r="B16" s="20" t="s">
        <v>49</v>
      </c>
      <c r="C16" s="21">
        <v>5.68</v>
      </c>
      <c r="D16" s="21">
        <f t="shared" si="0"/>
        <v>1408.6399999999999</v>
      </c>
      <c r="E16" s="22">
        <f>VLOOKUP(A16,'Full Set '!A17:E74,5,0)</f>
        <v>5.89</v>
      </c>
      <c r="F16" s="23">
        <f t="shared" si="1"/>
        <v>1460.72</v>
      </c>
      <c r="G16" s="24">
        <f t="shared" si="2"/>
        <v>3.5653650254668927E-2</v>
      </c>
      <c r="H16" s="21">
        <v>5.6</v>
      </c>
      <c r="I16" s="21">
        <f t="shared" si="3"/>
        <v>1388.8</v>
      </c>
      <c r="J16" s="21">
        <f>VLOOKUP(A16,'Full Set '!A16:Z73,17,0)</f>
        <v>5.6</v>
      </c>
      <c r="K16" s="23">
        <f t="shared" si="4"/>
        <v>1388.8</v>
      </c>
      <c r="L16" s="24">
        <f t="shared" si="5"/>
        <v>0</v>
      </c>
      <c r="M16" s="21">
        <v>5.23</v>
      </c>
      <c r="N16" s="21">
        <f t="shared" si="6"/>
        <v>1297.0400000000002</v>
      </c>
      <c r="O16" s="21">
        <f>VLOOKUP(A16,'Full Set '!A17:Z74,26,0)</f>
        <v>5.23</v>
      </c>
      <c r="P16" s="21">
        <f t="shared" si="7"/>
        <v>1297.0400000000002</v>
      </c>
      <c r="Q16" s="24">
        <f t="shared" si="8"/>
        <v>0</v>
      </c>
      <c r="R16" s="20">
        <v>248</v>
      </c>
      <c r="S16" s="20"/>
      <c r="T16" s="20"/>
      <c r="U16" s="20"/>
      <c r="V16" s="20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</row>
    <row r="17" spans="1:33">
      <c r="A17" s="25" t="s">
        <v>51</v>
      </c>
      <c r="B17" s="25" t="s">
        <v>52</v>
      </c>
      <c r="C17" s="26">
        <v>5.68</v>
      </c>
      <c r="D17" s="26">
        <f t="shared" si="0"/>
        <v>1868.7199999999998</v>
      </c>
      <c r="E17" s="27">
        <f>VLOOKUP(A17,'Full Set '!A18:E75,5,0)</f>
        <v>5.89</v>
      </c>
      <c r="F17" s="28">
        <f t="shared" si="1"/>
        <v>1937.81</v>
      </c>
      <c r="G17" s="29">
        <f t="shared" si="2"/>
        <v>3.5653650254668927E-2</v>
      </c>
      <c r="H17" s="26">
        <v>5.6</v>
      </c>
      <c r="I17" s="26">
        <f t="shared" si="3"/>
        <v>1842.3999999999999</v>
      </c>
      <c r="J17" s="26">
        <f>VLOOKUP(A17,'Full Set '!A17:Z74,17,0)</f>
        <v>5.6</v>
      </c>
      <c r="K17" s="28">
        <f t="shared" si="4"/>
        <v>1842.3999999999999</v>
      </c>
      <c r="L17" s="29">
        <f t="shared" si="5"/>
        <v>0</v>
      </c>
      <c r="M17" s="26">
        <v>5.23</v>
      </c>
      <c r="N17" s="26">
        <f t="shared" si="6"/>
        <v>1720.67</v>
      </c>
      <c r="O17" s="26">
        <f>VLOOKUP(A17,'Full Set '!A18:Z75,26,0)</f>
        <v>5.23</v>
      </c>
      <c r="P17" s="26">
        <f t="shared" si="7"/>
        <v>1720.67</v>
      </c>
      <c r="Q17" s="29">
        <f t="shared" si="8"/>
        <v>0</v>
      </c>
      <c r="R17" s="25">
        <v>329</v>
      </c>
      <c r="S17" s="25"/>
      <c r="T17" s="25"/>
      <c r="U17" s="25"/>
      <c r="V17" s="25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</row>
    <row r="18" spans="1:33">
      <c r="A18" s="20" t="s">
        <v>53</v>
      </c>
      <c r="B18" s="20" t="s">
        <v>54</v>
      </c>
      <c r="C18" s="21">
        <v>7.32</v>
      </c>
      <c r="D18" s="21">
        <f t="shared" si="0"/>
        <v>827.16000000000008</v>
      </c>
      <c r="E18" s="22">
        <f>VLOOKUP(A18,'Full Set '!A19:E76,5,0)</f>
        <v>7.32</v>
      </c>
      <c r="F18" s="23">
        <f t="shared" si="1"/>
        <v>827.16000000000008</v>
      </c>
      <c r="G18" s="24">
        <f t="shared" si="2"/>
        <v>0</v>
      </c>
      <c r="H18" s="21">
        <v>7.5</v>
      </c>
      <c r="I18" s="21">
        <f t="shared" si="3"/>
        <v>847.5</v>
      </c>
      <c r="J18" s="21">
        <f>VLOOKUP(A18,'Full Set '!A18:Z75,17,0)</f>
        <v>7.5</v>
      </c>
      <c r="K18" s="23">
        <f t="shared" si="4"/>
        <v>847.5</v>
      </c>
      <c r="L18" s="24">
        <f t="shared" si="5"/>
        <v>0</v>
      </c>
      <c r="M18" s="21">
        <v>5.25</v>
      </c>
      <c r="N18" s="21">
        <f t="shared" si="6"/>
        <v>593.25</v>
      </c>
      <c r="O18" s="21">
        <f>VLOOKUP(A18,'Full Set '!A19:Z76,26,0)</f>
        <v>5.25</v>
      </c>
      <c r="P18" s="21">
        <f t="shared" si="7"/>
        <v>593.25</v>
      </c>
      <c r="Q18" s="24">
        <f t="shared" si="8"/>
        <v>0</v>
      </c>
      <c r="R18" s="20">
        <v>113</v>
      </c>
      <c r="S18" s="20"/>
      <c r="T18" s="20"/>
      <c r="U18" s="20"/>
      <c r="V18" s="20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</row>
    <row r="19" spans="1:33">
      <c r="A19" s="25" t="s">
        <v>55</v>
      </c>
      <c r="B19" s="25" t="s">
        <v>56</v>
      </c>
      <c r="C19" s="26">
        <v>5.68</v>
      </c>
      <c r="D19" s="26">
        <f t="shared" si="0"/>
        <v>1062.1599999999999</v>
      </c>
      <c r="E19" s="27">
        <f>VLOOKUP(A19,'Full Set '!A20:E77,5,0)</f>
        <v>5.89</v>
      </c>
      <c r="F19" s="28">
        <f t="shared" si="1"/>
        <v>1101.4299999999998</v>
      </c>
      <c r="G19" s="29">
        <f t="shared" si="2"/>
        <v>3.5653650254668927E-2</v>
      </c>
      <c r="H19" s="26">
        <v>5.6</v>
      </c>
      <c r="I19" s="26">
        <f t="shared" si="3"/>
        <v>1047.2</v>
      </c>
      <c r="J19" s="26">
        <f>VLOOKUP(A19,'Full Set '!A19:Z76,17,0)</f>
        <v>5.6</v>
      </c>
      <c r="K19" s="28">
        <f t="shared" si="4"/>
        <v>1047.2</v>
      </c>
      <c r="L19" s="29">
        <f t="shared" si="5"/>
        <v>0</v>
      </c>
      <c r="M19" s="26">
        <v>5.23</v>
      </c>
      <c r="N19" s="26">
        <f t="shared" si="6"/>
        <v>978.0100000000001</v>
      </c>
      <c r="O19" s="26">
        <f>VLOOKUP(A19,'Full Set '!A20:Z77,26,0)</f>
        <v>5.23</v>
      </c>
      <c r="P19" s="26">
        <f t="shared" si="7"/>
        <v>978.0100000000001</v>
      </c>
      <c r="Q19" s="29">
        <f t="shared" si="8"/>
        <v>0</v>
      </c>
      <c r="R19" s="25">
        <v>187</v>
      </c>
      <c r="S19" s="25"/>
      <c r="T19" s="25"/>
      <c r="U19" s="25"/>
      <c r="V19" s="25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</row>
    <row r="20" spans="1:33">
      <c r="A20" s="20" t="s">
        <v>57</v>
      </c>
      <c r="B20" s="20" t="s">
        <v>58</v>
      </c>
      <c r="C20" s="21">
        <v>5.47</v>
      </c>
      <c r="D20" s="21">
        <f t="shared" si="0"/>
        <v>3260.12</v>
      </c>
      <c r="E20" s="22">
        <f>VLOOKUP(A20,'Full Set '!A21:E78,5,0)</f>
        <v>5.79</v>
      </c>
      <c r="F20" s="23">
        <f t="shared" si="1"/>
        <v>3450.84</v>
      </c>
      <c r="G20" s="24">
        <f t="shared" si="2"/>
        <v>5.5267702936096764E-2</v>
      </c>
      <c r="H20" s="21">
        <v>6</v>
      </c>
      <c r="I20" s="21">
        <f t="shared" si="3"/>
        <v>3576</v>
      </c>
      <c r="J20" s="21">
        <f>VLOOKUP(A20,'Full Set '!A20:Z77,17,0)</f>
        <v>6</v>
      </c>
      <c r="K20" s="23">
        <f t="shared" si="4"/>
        <v>3576</v>
      </c>
      <c r="L20" s="24">
        <f t="shared" si="5"/>
        <v>0</v>
      </c>
      <c r="M20" s="21">
        <v>5.9</v>
      </c>
      <c r="N20" s="21">
        <f t="shared" si="6"/>
        <v>3516.4</v>
      </c>
      <c r="O20" s="21">
        <f>VLOOKUP(A20,'Full Set '!A21:Z78,26,0)</f>
        <v>5.9</v>
      </c>
      <c r="P20" s="21">
        <f t="shared" si="7"/>
        <v>3516.4</v>
      </c>
      <c r="Q20" s="24">
        <f t="shared" si="8"/>
        <v>0</v>
      </c>
      <c r="R20" s="20">
        <v>596</v>
      </c>
      <c r="S20" s="20"/>
      <c r="T20" s="20"/>
      <c r="U20" s="20"/>
      <c r="V20" s="20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</row>
    <row r="21" spans="1:33">
      <c r="A21" s="25" t="s">
        <v>59</v>
      </c>
      <c r="B21" s="25" t="s">
        <v>60</v>
      </c>
      <c r="C21" s="26">
        <v>12.89</v>
      </c>
      <c r="D21" s="26">
        <f t="shared" si="0"/>
        <v>644.5</v>
      </c>
      <c r="E21" s="27">
        <f>VLOOKUP(A21,'Full Set '!A22:E79,5,0)</f>
        <v>15.53</v>
      </c>
      <c r="F21" s="28">
        <f t="shared" si="1"/>
        <v>776.5</v>
      </c>
      <c r="G21" s="29">
        <f t="shared" si="2"/>
        <v>0.16999356084996772</v>
      </c>
      <c r="H21" s="26">
        <v>15</v>
      </c>
      <c r="I21" s="26">
        <f t="shared" si="3"/>
        <v>750</v>
      </c>
      <c r="J21" s="26">
        <f>VLOOKUP(A21,'Full Set '!A21:Z78,17,0)</f>
        <v>15</v>
      </c>
      <c r="K21" s="28">
        <f t="shared" si="4"/>
        <v>750</v>
      </c>
      <c r="L21" s="29">
        <f t="shared" si="5"/>
        <v>0</v>
      </c>
      <c r="M21" s="26">
        <v>14</v>
      </c>
      <c r="N21" s="26">
        <f t="shared" si="6"/>
        <v>700</v>
      </c>
      <c r="O21" s="26">
        <f>VLOOKUP(A21,'Full Set '!A22:Z79,26,0)</f>
        <v>14</v>
      </c>
      <c r="P21" s="26">
        <f t="shared" si="7"/>
        <v>700</v>
      </c>
      <c r="Q21" s="29">
        <f t="shared" si="8"/>
        <v>0</v>
      </c>
      <c r="R21" s="25">
        <v>50</v>
      </c>
      <c r="S21" s="25"/>
      <c r="T21" s="25"/>
      <c r="U21" s="25"/>
      <c r="V21" s="25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</row>
    <row r="22" spans="1:33">
      <c r="A22" s="20" t="s">
        <v>61</v>
      </c>
      <c r="B22" s="20" t="s">
        <v>62</v>
      </c>
      <c r="C22" s="21">
        <v>11.74</v>
      </c>
      <c r="D22" s="21">
        <f t="shared" si="0"/>
        <v>751.36</v>
      </c>
      <c r="E22" s="22">
        <f>VLOOKUP(A22,'Full Set '!A23:E80,5,0)</f>
        <v>11.74</v>
      </c>
      <c r="F22" s="23">
        <f t="shared" si="1"/>
        <v>751.36</v>
      </c>
      <c r="G22" s="24">
        <f>(E22-C22)/E22</f>
        <v>0</v>
      </c>
      <c r="H22" s="21">
        <v>10.5</v>
      </c>
      <c r="I22" s="21">
        <f t="shared" si="3"/>
        <v>672</v>
      </c>
      <c r="J22" s="21">
        <f>VLOOKUP(A22,'Full Set '!A22:Z79,17,0)</f>
        <v>10.5</v>
      </c>
      <c r="K22" s="23">
        <f t="shared" si="4"/>
        <v>672</v>
      </c>
      <c r="L22" s="24">
        <f t="shared" si="5"/>
        <v>0</v>
      </c>
      <c r="M22" s="21">
        <v>8.5</v>
      </c>
      <c r="N22" s="21">
        <f t="shared" si="6"/>
        <v>544</v>
      </c>
      <c r="O22" s="21">
        <f>VLOOKUP(A22,'Full Set '!A23:Z80,26,0)</f>
        <v>8.5</v>
      </c>
      <c r="P22" s="21">
        <f t="shared" si="7"/>
        <v>544</v>
      </c>
      <c r="Q22" s="24">
        <f t="shared" si="8"/>
        <v>0</v>
      </c>
      <c r="R22" s="20">
        <v>64</v>
      </c>
      <c r="S22" s="20"/>
      <c r="T22" s="20"/>
      <c r="U22" s="20"/>
      <c r="V22" s="20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</row>
    <row r="23" spans="1:33">
      <c r="A23" s="25" t="s">
        <v>63</v>
      </c>
      <c r="B23" s="25" t="s">
        <v>64</v>
      </c>
      <c r="C23" s="26">
        <v>1.1499999999999999</v>
      </c>
      <c r="D23" s="26">
        <f t="shared" si="0"/>
        <v>708.4</v>
      </c>
      <c r="E23" s="27">
        <f>VLOOKUP(A23,'Full Set '!A24:E81,5,0)</f>
        <v>1.1499999999999999</v>
      </c>
      <c r="F23" s="28">
        <f t="shared" si="1"/>
        <v>708.4</v>
      </c>
      <c r="G23" s="29">
        <f>(E23-C23)/E23</f>
        <v>0</v>
      </c>
      <c r="H23" s="26">
        <v>1.1875</v>
      </c>
      <c r="I23" s="26">
        <f t="shared" si="3"/>
        <v>731.5</v>
      </c>
      <c r="J23" s="26">
        <f>VLOOKUP(A23,'Full Set '!A23:Z80,17,0)</f>
        <v>1.1875</v>
      </c>
      <c r="K23" s="28">
        <f t="shared" si="4"/>
        <v>731.5</v>
      </c>
      <c r="L23" s="29">
        <f t="shared" si="5"/>
        <v>0</v>
      </c>
      <c r="M23" s="26">
        <v>1.61</v>
      </c>
      <c r="N23" s="26">
        <f t="shared" si="6"/>
        <v>991.7600000000001</v>
      </c>
      <c r="O23" s="26">
        <f>VLOOKUP(A23,'Full Set '!A24:Z81,26,0)</f>
        <v>1.61</v>
      </c>
      <c r="P23" s="26">
        <f t="shared" si="7"/>
        <v>991.7600000000001</v>
      </c>
      <c r="Q23" s="29">
        <f t="shared" si="8"/>
        <v>0</v>
      </c>
      <c r="R23" s="25">
        <v>616</v>
      </c>
      <c r="S23" s="25"/>
      <c r="T23" s="25"/>
      <c r="U23" s="25"/>
      <c r="V23" s="25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</row>
    <row r="24" spans="1:33">
      <c r="A24" s="20" t="s">
        <v>65</v>
      </c>
      <c r="B24" s="20" t="s">
        <v>66</v>
      </c>
      <c r="C24" s="21">
        <v>7.53</v>
      </c>
      <c r="D24" s="21">
        <f t="shared" si="0"/>
        <v>1370.46</v>
      </c>
      <c r="E24" s="22">
        <f>VLOOKUP(A24,'Full Set '!A25:E82,5,0)</f>
        <v>11.84</v>
      </c>
      <c r="F24" s="23">
        <f t="shared" si="1"/>
        <v>2154.88</v>
      </c>
      <c r="G24" s="24">
        <f t="shared" si="2"/>
        <v>0.36402027027027023</v>
      </c>
      <c r="H24" s="21">
        <v>11.5</v>
      </c>
      <c r="I24" s="21">
        <f t="shared" si="3"/>
        <v>2093</v>
      </c>
      <c r="J24" s="21">
        <f>VLOOKUP(A24,'Full Set '!A24:Z81,17,0)</f>
        <v>11.5</v>
      </c>
      <c r="K24" s="23">
        <f t="shared" si="4"/>
        <v>2093</v>
      </c>
      <c r="L24" s="24">
        <f t="shared" si="5"/>
        <v>0</v>
      </c>
      <c r="M24" s="21">
        <v>7</v>
      </c>
      <c r="N24" s="21">
        <f t="shared" si="6"/>
        <v>1274</v>
      </c>
      <c r="O24" s="21">
        <f>VLOOKUP(A24,'Full Set '!A25:Z82,26,0)</f>
        <v>7</v>
      </c>
      <c r="P24" s="21">
        <f t="shared" si="7"/>
        <v>1274</v>
      </c>
      <c r="Q24" s="24">
        <f t="shared" si="8"/>
        <v>0</v>
      </c>
      <c r="R24" s="20">
        <v>182</v>
      </c>
      <c r="S24" s="20"/>
      <c r="T24" s="20"/>
      <c r="U24" s="20"/>
      <c r="V24" s="20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</row>
    <row r="25" spans="1:33">
      <c r="A25" s="25" t="s">
        <v>67</v>
      </c>
      <c r="B25" s="25" t="s">
        <v>68</v>
      </c>
      <c r="C25" s="26">
        <v>5.58</v>
      </c>
      <c r="D25" s="26">
        <f t="shared" si="0"/>
        <v>1434.06</v>
      </c>
      <c r="E25" s="27">
        <f>VLOOKUP(A25,'Full Set '!A26:E83,5,0)</f>
        <v>5.58</v>
      </c>
      <c r="F25" s="28">
        <f t="shared" si="1"/>
        <v>1434.06</v>
      </c>
      <c r="G25" s="29">
        <f t="shared" si="2"/>
        <v>0</v>
      </c>
      <c r="H25" s="26">
        <v>5.2</v>
      </c>
      <c r="I25" s="26">
        <f t="shared" si="3"/>
        <v>1336.4</v>
      </c>
      <c r="J25" s="26">
        <f>VLOOKUP(A25,'Full Set '!A25:Z82,17,0)</f>
        <v>5.2</v>
      </c>
      <c r="K25" s="28">
        <f t="shared" si="4"/>
        <v>1336.4</v>
      </c>
      <c r="L25" s="29">
        <f t="shared" si="5"/>
        <v>0</v>
      </c>
      <c r="M25" s="26">
        <v>3.8</v>
      </c>
      <c r="N25" s="26">
        <f t="shared" si="6"/>
        <v>976.59999999999991</v>
      </c>
      <c r="O25" s="26">
        <f>VLOOKUP(A25,'Full Set '!A26:Z83,26,0)</f>
        <v>4.2</v>
      </c>
      <c r="P25" s="26">
        <f t="shared" si="7"/>
        <v>1079.4000000000001</v>
      </c>
      <c r="Q25" s="29">
        <f t="shared" si="8"/>
        <v>0.10526315789473695</v>
      </c>
      <c r="R25" s="25">
        <v>257</v>
      </c>
      <c r="S25" s="25"/>
      <c r="T25" s="25"/>
      <c r="U25" s="25"/>
      <c r="V25" s="25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</row>
    <row r="26" spans="1:33">
      <c r="A26" s="20" t="s">
        <v>69</v>
      </c>
      <c r="B26" s="20" t="s">
        <v>70</v>
      </c>
      <c r="C26" s="21">
        <v>1.63</v>
      </c>
      <c r="D26" s="21">
        <f t="shared" si="0"/>
        <v>531.38</v>
      </c>
      <c r="E26" s="22">
        <f>VLOOKUP(A26,'Full Set '!A27:E84,5,0)</f>
        <v>1.63</v>
      </c>
      <c r="F26" s="23">
        <f t="shared" si="1"/>
        <v>531.38</v>
      </c>
      <c r="G26" s="24">
        <f t="shared" si="2"/>
        <v>0</v>
      </c>
      <c r="H26" s="21">
        <v>1.9</v>
      </c>
      <c r="I26" s="21">
        <f t="shared" si="3"/>
        <v>619.4</v>
      </c>
      <c r="J26" s="21">
        <f>VLOOKUP(A26,'Full Set '!A26:Z83,17,0)</f>
        <v>1.9</v>
      </c>
      <c r="K26" s="23">
        <f t="shared" si="4"/>
        <v>619.4</v>
      </c>
      <c r="L26" s="24">
        <f t="shared" si="5"/>
        <v>0</v>
      </c>
      <c r="M26" s="21">
        <v>1.8</v>
      </c>
      <c r="N26" s="21">
        <f t="shared" si="6"/>
        <v>586.80000000000007</v>
      </c>
      <c r="O26" s="21">
        <f>VLOOKUP(A26,'Full Set '!A27:Z84,26,0)</f>
        <v>1.8</v>
      </c>
      <c r="P26" s="21">
        <f t="shared" si="7"/>
        <v>586.80000000000007</v>
      </c>
      <c r="Q26" s="24">
        <f t="shared" si="8"/>
        <v>0</v>
      </c>
      <c r="R26" s="20">
        <v>326</v>
      </c>
      <c r="S26" s="20"/>
      <c r="T26" s="20"/>
      <c r="U26" s="20"/>
      <c r="V26" s="20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</row>
    <row r="27" spans="1:33">
      <c r="A27" s="25" t="s">
        <v>71</v>
      </c>
      <c r="B27" s="25" t="s">
        <v>72</v>
      </c>
      <c r="C27" s="26">
        <v>14.11</v>
      </c>
      <c r="D27" s="26">
        <f t="shared" si="0"/>
        <v>1481.55</v>
      </c>
      <c r="E27" s="27">
        <f>VLOOKUP(A27,'Full Set '!A28:E85,5,0)</f>
        <v>10.79</v>
      </c>
      <c r="F27" s="28">
        <f t="shared" si="1"/>
        <v>1132.9499999999998</v>
      </c>
      <c r="G27" s="29">
        <f t="shared" si="2"/>
        <v>-0.30769230769230776</v>
      </c>
      <c r="H27" s="26">
        <v>12</v>
      </c>
      <c r="I27" s="26">
        <f t="shared" si="3"/>
        <v>1260</v>
      </c>
      <c r="J27" s="26">
        <f>VLOOKUP(A27,'Full Set '!A27:Z84,17,0)</f>
        <v>12</v>
      </c>
      <c r="K27" s="28">
        <f t="shared" si="4"/>
        <v>1260</v>
      </c>
      <c r="L27" s="29">
        <f t="shared" si="5"/>
        <v>0</v>
      </c>
      <c r="M27" s="26">
        <v>9</v>
      </c>
      <c r="N27" s="26">
        <f t="shared" si="6"/>
        <v>945</v>
      </c>
      <c r="O27" s="26">
        <f>VLOOKUP(A27,'Full Set '!A28:Z85,26,0)</f>
        <v>12.8</v>
      </c>
      <c r="P27" s="26">
        <f t="shared" si="7"/>
        <v>1344</v>
      </c>
      <c r="Q27" s="29">
        <f t="shared" si="8"/>
        <v>0.42222222222222228</v>
      </c>
      <c r="R27" s="25">
        <v>105</v>
      </c>
      <c r="S27" s="25"/>
      <c r="T27" s="25"/>
      <c r="U27" s="25"/>
      <c r="V27" s="25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</row>
    <row r="28" spans="1:33">
      <c r="A28" s="20" t="s">
        <v>73</v>
      </c>
      <c r="B28" s="20" t="s">
        <v>74</v>
      </c>
      <c r="C28" s="21">
        <v>13.42</v>
      </c>
      <c r="D28" s="21">
        <f t="shared" si="0"/>
        <v>1650.66</v>
      </c>
      <c r="E28" s="22">
        <f>VLOOKUP(A28,'Full Set '!A29:E86,5,0)</f>
        <v>11.53</v>
      </c>
      <c r="F28" s="23">
        <f t="shared" si="1"/>
        <v>1418.1899999999998</v>
      </c>
      <c r="G28" s="24">
        <f t="shared" si="2"/>
        <v>-0.16392020815264532</v>
      </c>
      <c r="H28" s="21">
        <v>11.65</v>
      </c>
      <c r="I28" s="21">
        <f t="shared" si="3"/>
        <v>1432.95</v>
      </c>
      <c r="J28" s="21">
        <f>VLOOKUP(A28,'Full Set '!A28:Z85,17,0)</f>
        <v>11.65</v>
      </c>
      <c r="K28" s="23">
        <f t="shared" si="4"/>
        <v>1432.95</v>
      </c>
      <c r="L28" s="24">
        <f t="shared" si="5"/>
        <v>0</v>
      </c>
      <c r="M28" s="21">
        <v>8.4</v>
      </c>
      <c r="N28" s="21">
        <f t="shared" si="6"/>
        <v>1033.2</v>
      </c>
      <c r="O28" s="21">
        <f>VLOOKUP(A28,'Full Set '!A29:Z86,26,0)</f>
        <v>8.4</v>
      </c>
      <c r="P28" s="21">
        <f t="shared" si="7"/>
        <v>1033.2</v>
      </c>
      <c r="Q28" s="24">
        <f t="shared" si="8"/>
        <v>0</v>
      </c>
      <c r="R28" s="20">
        <v>123</v>
      </c>
      <c r="S28" s="20"/>
      <c r="T28" s="20"/>
      <c r="U28" s="20"/>
      <c r="V28" s="20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</row>
    <row r="29" spans="1:33">
      <c r="A29" s="25" t="s">
        <v>75</v>
      </c>
      <c r="B29" s="25" t="s">
        <v>76</v>
      </c>
      <c r="C29" s="26">
        <v>132.68</v>
      </c>
      <c r="D29" s="26">
        <f t="shared" si="0"/>
        <v>14860.16</v>
      </c>
      <c r="E29" s="27">
        <f>VLOOKUP(A29,'Full Set '!A30:E87,5,0)</f>
        <v>132.68</v>
      </c>
      <c r="F29" s="28">
        <f t="shared" si="1"/>
        <v>14860.16</v>
      </c>
      <c r="G29" s="29">
        <f t="shared" si="2"/>
        <v>0</v>
      </c>
      <c r="H29" s="26">
        <v>72</v>
      </c>
      <c r="I29" s="26">
        <f t="shared" si="3"/>
        <v>8064</v>
      </c>
      <c r="J29" s="26">
        <f>VLOOKUP(A29,'Full Set '!A29:Z86,17,0)</f>
        <v>72</v>
      </c>
      <c r="K29" s="28">
        <f t="shared" si="4"/>
        <v>8064</v>
      </c>
      <c r="L29" s="29">
        <f t="shared" si="5"/>
        <v>0</v>
      </c>
      <c r="M29" s="26">
        <v>69.75</v>
      </c>
      <c r="N29" s="26">
        <f t="shared" si="6"/>
        <v>7812</v>
      </c>
      <c r="O29" s="26">
        <f>VLOOKUP(A29,'Full Set '!A30:Z87,26,0)</f>
        <v>69.75</v>
      </c>
      <c r="P29" s="26">
        <f t="shared" si="7"/>
        <v>7812</v>
      </c>
      <c r="Q29" s="29">
        <f t="shared" si="8"/>
        <v>0</v>
      </c>
      <c r="R29" s="25">
        <v>112</v>
      </c>
      <c r="S29" s="25"/>
      <c r="T29" s="25"/>
      <c r="U29" s="25"/>
      <c r="V29" s="25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</row>
    <row r="30" spans="1:33">
      <c r="A30" s="20" t="s">
        <v>77</v>
      </c>
      <c r="B30" s="20" t="s">
        <v>78</v>
      </c>
      <c r="C30" s="21">
        <v>5.21</v>
      </c>
      <c r="D30" s="21">
        <f t="shared" si="0"/>
        <v>583.52</v>
      </c>
      <c r="E30" s="22">
        <f>VLOOKUP(A30,'Full Set '!A31:E88,5,0)</f>
        <v>5.21</v>
      </c>
      <c r="F30" s="23">
        <f t="shared" si="1"/>
        <v>583.52</v>
      </c>
      <c r="G30" s="24">
        <f t="shared" si="2"/>
        <v>0</v>
      </c>
      <c r="H30" s="21">
        <v>6.25</v>
      </c>
      <c r="I30" s="21">
        <f t="shared" si="3"/>
        <v>700</v>
      </c>
      <c r="J30" s="21">
        <f>VLOOKUP(A30,'Full Set '!A30:Z87,17,0)</f>
        <v>6.25</v>
      </c>
      <c r="K30" s="23">
        <f t="shared" si="4"/>
        <v>700</v>
      </c>
      <c r="L30" s="24">
        <f t="shared" si="5"/>
        <v>0</v>
      </c>
      <c r="M30" s="21">
        <v>5.4</v>
      </c>
      <c r="N30" s="21">
        <f t="shared" si="6"/>
        <v>604.80000000000007</v>
      </c>
      <c r="O30" s="21">
        <f>VLOOKUP(A30,'Full Set '!A31:Z88,26,0)</f>
        <v>5.4</v>
      </c>
      <c r="P30" s="21">
        <f t="shared" si="7"/>
        <v>604.80000000000007</v>
      </c>
      <c r="Q30" s="24">
        <f t="shared" si="8"/>
        <v>0</v>
      </c>
      <c r="R30" s="20">
        <v>112</v>
      </c>
      <c r="S30" s="20"/>
      <c r="T30" s="20"/>
      <c r="U30" s="20"/>
      <c r="V30" s="20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25" t="s">
        <v>79</v>
      </c>
      <c r="B31" s="25" t="s">
        <v>80</v>
      </c>
      <c r="C31" s="26">
        <v>9.11</v>
      </c>
      <c r="D31" s="26">
        <f t="shared" si="0"/>
        <v>510.15999999999997</v>
      </c>
      <c r="E31" s="27">
        <f>VLOOKUP(A31,'Full Set '!A32:E89,5,0)</f>
        <v>13.32</v>
      </c>
      <c r="F31" s="28">
        <f t="shared" si="1"/>
        <v>745.92000000000007</v>
      </c>
      <c r="G31" s="29">
        <f t="shared" si="2"/>
        <v>0.31606606606606613</v>
      </c>
      <c r="H31" s="26">
        <v>12.5</v>
      </c>
      <c r="I31" s="26">
        <f t="shared" si="3"/>
        <v>700</v>
      </c>
      <c r="J31" s="26">
        <f>VLOOKUP(A31,'Full Set '!A31:Z88,17,0)</f>
        <v>12.5</v>
      </c>
      <c r="K31" s="28">
        <f t="shared" si="4"/>
        <v>700</v>
      </c>
      <c r="L31" s="29">
        <f t="shared" si="5"/>
        <v>0</v>
      </c>
      <c r="M31" s="26">
        <v>9.8000000000000007</v>
      </c>
      <c r="N31" s="26">
        <f t="shared" si="6"/>
        <v>548.80000000000007</v>
      </c>
      <c r="O31" s="26">
        <f>VLOOKUP(A31,'Full Set '!A32:Z89,26,0)</f>
        <v>10.8</v>
      </c>
      <c r="P31" s="26">
        <f t="shared" si="7"/>
        <v>604.80000000000007</v>
      </c>
      <c r="Q31" s="29">
        <f t="shared" si="8"/>
        <v>0.1020408163265306</v>
      </c>
      <c r="R31" s="25">
        <v>56</v>
      </c>
      <c r="S31" s="25"/>
      <c r="T31" s="25"/>
      <c r="U31" s="25"/>
      <c r="V31" s="25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</row>
    <row r="32" spans="1:33">
      <c r="A32" s="20" t="s">
        <v>81</v>
      </c>
      <c r="B32" s="20" t="s">
        <v>82</v>
      </c>
      <c r="C32" s="21">
        <v>3</v>
      </c>
      <c r="D32" s="21">
        <f t="shared" si="0"/>
        <v>1296</v>
      </c>
      <c r="E32" s="22">
        <f>VLOOKUP(A32,'Full Set '!A33:E90,5,0)</f>
        <v>3</v>
      </c>
      <c r="F32" s="23">
        <f t="shared" si="1"/>
        <v>1296</v>
      </c>
      <c r="G32" s="24">
        <f t="shared" si="2"/>
        <v>0</v>
      </c>
      <c r="H32" s="21">
        <v>2</v>
      </c>
      <c r="I32" s="21">
        <f t="shared" si="3"/>
        <v>864</v>
      </c>
      <c r="J32" s="21">
        <f>VLOOKUP(A32,'Full Set '!A32:Z89,17,0)</f>
        <v>2</v>
      </c>
      <c r="K32" s="23">
        <f t="shared" si="4"/>
        <v>864</v>
      </c>
      <c r="L32" s="24">
        <f t="shared" si="5"/>
        <v>0</v>
      </c>
      <c r="M32" s="21">
        <v>2.34</v>
      </c>
      <c r="N32" s="21">
        <f t="shared" si="6"/>
        <v>1010.8799999999999</v>
      </c>
      <c r="O32" s="21">
        <f>VLOOKUP(A32,'Full Set '!A33:Z90,26,0)</f>
        <v>2.34</v>
      </c>
      <c r="P32" s="21">
        <f t="shared" si="7"/>
        <v>1010.8799999999999</v>
      </c>
      <c r="Q32" s="24">
        <f t="shared" si="8"/>
        <v>0</v>
      </c>
      <c r="R32" s="20">
        <v>432</v>
      </c>
      <c r="S32" s="20"/>
      <c r="T32" s="20"/>
      <c r="U32" s="20"/>
      <c r="V32" s="20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</row>
    <row r="33" spans="1:33">
      <c r="A33" s="25" t="s">
        <v>83</v>
      </c>
      <c r="B33" s="25" t="s">
        <v>84</v>
      </c>
      <c r="C33" s="26">
        <v>1.42</v>
      </c>
      <c r="D33" s="26">
        <f t="shared" si="0"/>
        <v>631.9</v>
      </c>
      <c r="E33" s="27">
        <f>VLOOKUP(A33,'Full Set '!A34:E91,5,0)</f>
        <v>1.32</v>
      </c>
      <c r="F33" s="28">
        <f t="shared" si="1"/>
        <v>587.4</v>
      </c>
      <c r="G33" s="29">
        <f t="shared" si="2"/>
        <v>-7.5757575757575649E-2</v>
      </c>
      <c r="H33" s="26">
        <v>1.26</v>
      </c>
      <c r="I33" s="26">
        <f t="shared" si="3"/>
        <v>560.70000000000005</v>
      </c>
      <c r="J33" s="26">
        <f>VLOOKUP(A33,'Full Set '!A33:Z90,17,0)</f>
        <v>1.26</v>
      </c>
      <c r="K33" s="28">
        <f t="shared" si="4"/>
        <v>560.70000000000005</v>
      </c>
      <c r="L33" s="29">
        <f t="shared" si="5"/>
        <v>0</v>
      </c>
      <c r="M33" s="26">
        <v>1.36</v>
      </c>
      <c r="N33" s="26">
        <f t="shared" si="6"/>
        <v>605.20000000000005</v>
      </c>
      <c r="O33" s="26">
        <f>VLOOKUP(A33,'Full Set '!A34:Z91,26,0)</f>
        <v>1.36</v>
      </c>
      <c r="P33" s="26">
        <f t="shared" si="7"/>
        <v>605.20000000000005</v>
      </c>
      <c r="Q33" s="29">
        <f t="shared" si="8"/>
        <v>0</v>
      </c>
      <c r="R33" s="25">
        <v>445</v>
      </c>
      <c r="S33" s="25"/>
      <c r="T33" s="25"/>
      <c r="U33" s="25"/>
      <c r="V33" s="25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</row>
    <row r="34" spans="1:33">
      <c r="A34" s="20" t="s">
        <v>85</v>
      </c>
      <c r="B34" s="20" t="s">
        <v>86</v>
      </c>
      <c r="C34" s="21">
        <v>13</v>
      </c>
      <c r="D34" s="21">
        <f t="shared" si="0"/>
        <v>1196</v>
      </c>
      <c r="E34" s="22">
        <f>VLOOKUP(A34,'Full Set '!A35:E92,5,0)</f>
        <v>12.11</v>
      </c>
      <c r="F34" s="23">
        <f t="shared" si="1"/>
        <v>1114.1199999999999</v>
      </c>
      <c r="G34" s="24">
        <f t="shared" si="2"/>
        <v>-7.3492981007431929E-2</v>
      </c>
      <c r="H34" s="21">
        <v>12</v>
      </c>
      <c r="I34" s="21">
        <f t="shared" si="3"/>
        <v>1104</v>
      </c>
      <c r="J34" s="21">
        <f>VLOOKUP(A34,'Full Set '!A34:Z91,17,0)</f>
        <v>12</v>
      </c>
      <c r="K34" s="23">
        <f t="shared" si="4"/>
        <v>1104</v>
      </c>
      <c r="L34" s="24">
        <f t="shared" si="5"/>
        <v>0</v>
      </c>
      <c r="M34" s="21">
        <v>12.2</v>
      </c>
      <c r="N34" s="21">
        <f t="shared" si="6"/>
        <v>1122.3999999999999</v>
      </c>
      <c r="O34" s="21">
        <f>VLOOKUP(A34,'Full Set '!A35:Z92,26,0)</f>
        <v>10.9</v>
      </c>
      <c r="P34" s="21">
        <f t="shared" si="7"/>
        <v>1002.8000000000001</v>
      </c>
      <c r="Q34" s="24">
        <f t="shared" si="8"/>
        <v>-0.10655737704918025</v>
      </c>
      <c r="R34" s="20">
        <v>92</v>
      </c>
      <c r="S34" s="20"/>
      <c r="T34" s="20"/>
      <c r="U34" s="20"/>
      <c r="V34" s="20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</row>
    <row r="35" spans="1:33">
      <c r="A35" s="25" t="s">
        <v>87</v>
      </c>
      <c r="B35" s="25" t="s">
        <v>88</v>
      </c>
      <c r="C35" s="26">
        <v>1.42</v>
      </c>
      <c r="D35" s="26">
        <f t="shared" si="0"/>
        <v>742.66</v>
      </c>
      <c r="E35" s="27">
        <f>VLOOKUP(A35,'Full Set '!A36:E93,5,0)</f>
        <v>1.42</v>
      </c>
      <c r="F35" s="28">
        <f t="shared" si="1"/>
        <v>742.66</v>
      </c>
      <c r="G35" s="29">
        <f t="shared" si="2"/>
        <v>0</v>
      </c>
      <c r="H35" s="26">
        <v>1.1599999999999999</v>
      </c>
      <c r="I35" s="26">
        <f t="shared" si="3"/>
        <v>606.67999999999995</v>
      </c>
      <c r="J35" s="26">
        <f>VLOOKUP(A35,'Full Set '!A35:Z92,17,0)</f>
        <v>1.1599999999999999</v>
      </c>
      <c r="K35" s="28">
        <f t="shared" si="4"/>
        <v>606.67999999999995</v>
      </c>
      <c r="L35" s="29">
        <f t="shared" si="5"/>
        <v>0</v>
      </c>
      <c r="M35" s="26">
        <v>1.41</v>
      </c>
      <c r="N35" s="26">
        <f t="shared" si="6"/>
        <v>737.43</v>
      </c>
      <c r="O35" s="26">
        <f>VLOOKUP(A35,'Full Set '!A36:Z93,26,0)</f>
        <v>1.17</v>
      </c>
      <c r="P35" s="26">
        <f t="shared" si="7"/>
        <v>611.91</v>
      </c>
      <c r="Q35" s="29">
        <f t="shared" si="8"/>
        <v>-0.1702127659574468</v>
      </c>
      <c r="R35" s="25">
        <v>523</v>
      </c>
      <c r="S35" s="25"/>
      <c r="T35" s="25"/>
      <c r="U35" s="25"/>
      <c r="V35" s="25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</row>
    <row r="36" spans="1:33">
      <c r="A36" s="20" t="s">
        <v>89</v>
      </c>
      <c r="B36" s="20" t="s">
        <v>90</v>
      </c>
      <c r="C36" s="21">
        <v>2.68</v>
      </c>
      <c r="D36" s="21">
        <f t="shared" si="0"/>
        <v>554.76</v>
      </c>
      <c r="E36" s="22">
        <f>VLOOKUP(A36,'Full Set '!A37:E94,5,0)</f>
        <v>2.68</v>
      </c>
      <c r="F36" s="23">
        <f t="shared" si="1"/>
        <v>554.76</v>
      </c>
      <c r="G36" s="24">
        <f t="shared" si="2"/>
        <v>0</v>
      </c>
      <c r="H36" s="21">
        <v>1.98</v>
      </c>
      <c r="I36" s="21">
        <f t="shared" si="3"/>
        <v>409.86</v>
      </c>
      <c r="J36" s="21">
        <f>VLOOKUP(A36,'Full Set '!A36:Z93,17,0)</f>
        <v>1.98</v>
      </c>
      <c r="K36" s="23">
        <f t="shared" si="4"/>
        <v>409.86</v>
      </c>
      <c r="L36" s="24">
        <f t="shared" si="5"/>
        <v>0</v>
      </c>
      <c r="M36" s="21">
        <v>1.98</v>
      </c>
      <c r="N36" s="21">
        <f t="shared" si="6"/>
        <v>409.86</v>
      </c>
      <c r="O36" s="21">
        <f>VLOOKUP(A36,'Full Set '!A37:Z94,26,0)</f>
        <v>1.6800000000000002</v>
      </c>
      <c r="P36" s="21">
        <f t="shared" si="7"/>
        <v>347.76000000000005</v>
      </c>
      <c r="Q36" s="24">
        <f t="shared" si="8"/>
        <v>-0.15151515151515144</v>
      </c>
      <c r="R36" s="20">
        <v>207</v>
      </c>
      <c r="S36" s="20"/>
      <c r="T36" s="20"/>
      <c r="U36" s="20"/>
      <c r="V36" s="20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>
      <c r="A37" s="25" t="s">
        <v>91</v>
      </c>
      <c r="B37" s="25" t="s">
        <v>92</v>
      </c>
      <c r="C37" s="26">
        <v>4.68</v>
      </c>
      <c r="D37" s="26">
        <f t="shared" si="0"/>
        <v>627.12</v>
      </c>
      <c r="E37" s="27">
        <f>VLOOKUP(A37,'Full Set '!A38:E95,5,0)</f>
        <v>4.68</v>
      </c>
      <c r="F37" s="28">
        <f t="shared" si="1"/>
        <v>627.12</v>
      </c>
      <c r="G37" s="29">
        <f t="shared" si="2"/>
        <v>0</v>
      </c>
      <c r="H37" s="26">
        <v>6.333333333333333</v>
      </c>
      <c r="I37" s="26">
        <f t="shared" si="3"/>
        <v>848.66666666666663</v>
      </c>
      <c r="J37" s="26">
        <f>VLOOKUP(A37,'Full Set '!A37:Z94,17,0)</f>
        <v>6.333333333333333</v>
      </c>
      <c r="K37" s="28">
        <f t="shared" si="4"/>
        <v>848.66666666666663</v>
      </c>
      <c r="L37" s="29">
        <f t="shared" si="5"/>
        <v>0</v>
      </c>
      <c r="M37" s="26">
        <v>7.08</v>
      </c>
      <c r="N37" s="26">
        <f t="shared" si="6"/>
        <v>948.72</v>
      </c>
      <c r="O37" s="26">
        <f>VLOOKUP(A37,'Full Set '!A38:Z95,26,0)</f>
        <v>7.08</v>
      </c>
      <c r="P37" s="26">
        <f t="shared" si="7"/>
        <v>948.72</v>
      </c>
      <c r="Q37" s="29">
        <f t="shared" si="8"/>
        <v>0</v>
      </c>
      <c r="R37" s="25">
        <v>134</v>
      </c>
      <c r="S37" s="25"/>
      <c r="T37" s="25"/>
      <c r="U37" s="25"/>
      <c r="V37" s="25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>
      <c r="A38" s="20" t="s">
        <v>93</v>
      </c>
      <c r="B38" s="20" t="s">
        <v>94</v>
      </c>
      <c r="C38" s="21">
        <v>7.63</v>
      </c>
      <c r="D38" s="21">
        <f t="shared" si="0"/>
        <v>1648.08</v>
      </c>
      <c r="E38" s="22">
        <f>VLOOKUP(A38,'Full Set '!A39:E96,5,0)</f>
        <v>7.63</v>
      </c>
      <c r="F38" s="23">
        <f t="shared" si="1"/>
        <v>1648.08</v>
      </c>
      <c r="G38" s="24">
        <f t="shared" si="2"/>
        <v>0</v>
      </c>
      <c r="H38" s="21">
        <v>6.7</v>
      </c>
      <c r="I38" s="21">
        <f t="shared" si="3"/>
        <v>1447.2</v>
      </c>
      <c r="J38" s="21">
        <f>VLOOKUP(A38,'Full Set '!A38:Z95,17,0)</f>
        <v>6.95</v>
      </c>
      <c r="K38" s="23">
        <f t="shared" si="4"/>
        <v>1501.2</v>
      </c>
      <c r="L38" s="24">
        <f t="shared" si="5"/>
        <v>3.7313432835820892E-2</v>
      </c>
      <c r="M38" s="21">
        <v>4.5</v>
      </c>
      <c r="N38" s="21">
        <f t="shared" si="6"/>
        <v>972</v>
      </c>
      <c r="O38" s="21">
        <f>VLOOKUP(A38,'Full Set '!A39:Z96,26,0)</f>
        <v>4.5</v>
      </c>
      <c r="P38" s="21">
        <f t="shared" si="7"/>
        <v>972</v>
      </c>
      <c r="Q38" s="24">
        <f t="shared" si="8"/>
        <v>0</v>
      </c>
      <c r="R38" s="20">
        <v>216</v>
      </c>
      <c r="S38" s="20"/>
      <c r="T38" s="20"/>
      <c r="U38" s="20"/>
      <c r="V38" s="20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>
      <c r="A39" s="25" t="s">
        <v>95</v>
      </c>
      <c r="B39" s="25" t="s">
        <v>96</v>
      </c>
      <c r="C39" s="26">
        <v>8.3699999999999992</v>
      </c>
      <c r="D39" s="26">
        <f t="shared" si="0"/>
        <v>1230.3899999999999</v>
      </c>
      <c r="E39" s="27">
        <f>VLOOKUP(A39,'Full Set '!A40:E97,5,0)</f>
        <v>8.3699999999999992</v>
      </c>
      <c r="F39" s="28">
        <f t="shared" si="1"/>
        <v>1230.3899999999999</v>
      </c>
      <c r="G39" s="29">
        <f t="shared" si="2"/>
        <v>0</v>
      </c>
      <c r="H39" s="26">
        <v>5.8</v>
      </c>
      <c r="I39" s="26">
        <f t="shared" si="3"/>
        <v>852.6</v>
      </c>
      <c r="J39" s="26">
        <f>VLOOKUP(A39,'Full Set '!A39:Z96,17,0)</f>
        <v>5.8</v>
      </c>
      <c r="K39" s="28">
        <f t="shared" si="4"/>
        <v>852.6</v>
      </c>
      <c r="L39" s="29">
        <f t="shared" si="5"/>
        <v>0</v>
      </c>
      <c r="M39" s="26">
        <v>6.4</v>
      </c>
      <c r="N39" s="26">
        <f t="shared" si="6"/>
        <v>940.80000000000007</v>
      </c>
      <c r="O39" s="26">
        <f>VLOOKUP(A39,'Full Set '!A40:Z97,26,0)</f>
        <v>6.4</v>
      </c>
      <c r="P39" s="26">
        <f t="shared" si="7"/>
        <v>940.80000000000007</v>
      </c>
      <c r="Q39" s="29">
        <f t="shared" si="8"/>
        <v>0</v>
      </c>
      <c r="R39" s="25">
        <v>147</v>
      </c>
      <c r="S39" s="25"/>
      <c r="T39" s="25"/>
      <c r="U39" s="25"/>
      <c r="V39" s="25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>
      <c r="A40" s="20" t="s">
        <v>97</v>
      </c>
      <c r="B40" s="20" t="s">
        <v>98</v>
      </c>
      <c r="C40" s="21">
        <v>7.79</v>
      </c>
      <c r="D40" s="21">
        <f t="shared" si="0"/>
        <v>911.43</v>
      </c>
      <c r="E40" s="22">
        <f>VLOOKUP(A40,'Full Set '!A41:E98,5,0)</f>
        <v>7.79</v>
      </c>
      <c r="F40" s="23">
        <f t="shared" si="1"/>
        <v>911.43</v>
      </c>
      <c r="G40" s="24">
        <f t="shared" si="2"/>
        <v>0</v>
      </c>
      <c r="H40" s="21">
        <v>7</v>
      </c>
      <c r="I40" s="21">
        <f t="shared" si="3"/>
        <v>819</v>
      </c>
      <c r="J40" s="21">
        <f>VLOOKUP(A40,'Full Set '!A40:Z97,17,0)</f>
        <v>7</v>
      </c>
      <c r="K40" s="23">
        <f t="shared" si="4"/>
        <v>819</v>
      </c>
      <c r="L40" s="24">
        <f t="shared" si="5"/>
        <v>0</v>
      </c>
      <c r="M40" s="21">
        <v>4.1840000000000002</v>
      </c>
      <c r="N40" s="21">
        <f t="shared" si="6"/>
        <v>489.52800000000002</v>
      </c>
      <c r="O40" s="21">
        <f>VLOOKUP(A40,'Full Set '!A41:Z98,26,0)</f>
        <v>4.1840000000000002</v>
      </c>
      <c r="P40" s="21">
        <f t="shared" si="7"/>
        <v>489.52800000000002</v>
      </c>
      <c r="Q40" s="24">
        <f t="shared" si="8"/>
        <v>0</v>
      </c>
      <c r="R40" s="20">
        <v>117</v>
      </c>
      <c r="S40" s="20"/>
      <c r="T40" s="20"/>
      <c r="U40" s="20"/>
      <c r="V40" s="20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</row>
    <row r="41" spans="1:33">
      <c r="A41" s="25" t="s">
        <v>99</v>
      </c>
      <c r="B41" s="25" t="s">
        <v>100</v>
      </c>
      <c r="C41" s="26">
        <v>7.79</v>
      </c>
      <c r="D41" s="26">
        <f t="shared" si="0"/>
        <v>1075.02</v>
      </c>
      <c r="E41" s="27">
        <f>VLOOKUP(A41,'Full Set '!A42:E99,5,0)</f>
        <v>7.79</v>
      </c>
      <c r="F41" s="28">
        <f t="shared" si="1"/>
        <v>1075.02</v>
      </c>
      <c r="G41" s="29">
        <f t="shared" si="2"/>
        <v>0</v>
      </c>
      <c r="H41" s="26">
        <v>7</v>
      </c>
      <c r="I41" s="26">
        <f t="shared" si="3"/>
        <v>966</v>
      </c>
      <c r="J41" s="26">
        <f>VLOOKUP(A41,'Full Set '!A41:Z98,17,0)</f>
        <v>7</v>
      </c>
      <c r="K41" s="28">
        <f t="shared" si="4"/>
        <v>966</v>
      </c>
      <c r="L41" s="29">
        <f t="shared" si="5"/>
        <v>0</v>
      </c>
      <c r="M41" s="26">
        <v>4.6240000000000006</v>
      </c>
      <c r="N41" s="26">
        <f t="shared" si="6"/>
        <v>638.11200000000008</v>
      </c>
      <c r="O41" s="26">
        <f>VLOOKUP(A41,'Full Set '!A42:Z99,26,0)</f>
        <v>4.6240000000000006</v>
      </c>
      <c r="P41" s="26">
        <f t="shared" si="7"/>
        <v>638.11200000000008</v>
      </c>
      <c r="Q41" s="29">
        <f t="shared" si="8"/>
        <v>0</v>
      </c>
      <c r="R41" s="25">
        <v>138</v>
      </c>
      <c r="S41" s="25"/>
      <c r="T41" s="25"/>
      <c r="U41" s="25"/>
      <c r="V41" s="25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1:33">
      <c r="A42" s="20" t="s">
        <v>101</v>
      </c>
      <c r="B42" s="20" t="s">
        <v>102</v>
      </c>
      <c r="C42" s="21">
        <v>3.84</v>
      </c>
      <c r="D42" s="21">
        <f t="shared" si="0"/>
        <v>1413.12</v>
      </c>
      <c r="E42" s="22">
        <f>VLOOKUP(A42,'Full Set '!A43:E100,5,0)</f>
        <v>3.84</v>
      </c>
      <c r="F42" s="23">
        <f t="shared" si="1"/>
        <v>1413.12</v>
      </c>
      <c r="G42" s="24">
        <f t="shared" si="2"/>
        <v>0</v>
      </c>
      <c r="H42" s="21">
        <v>5</v>
      </c>
      <c r="I42" s="21">
        <f t="shared" si="3"/>
        <v>1840</v>
      </c>
      <c r="J42" s="21">
        <f>VLOOKUP(A42,'Full Set '!A42:Z99,17,0)</f>
        <v>5</v>
      </c>
      <c r="K42" s="23">
        <f t="shared" si="4"/>
        <v>1840</v>
      </c>
      <c r="L42" s="24">
        <f t="shared" si="5"/>
        <v>0</v>
      </c>
      <c r="M42" s="21">
        <v>3.42</v>
      </c>
      <c r="N42" s="21">
        <f t="shared" si="6"/>
        <v>1258.56</v>
      </c>
      <c r="O42" s="21">
        <f>VLOOKUP(A42,'Full Set '!A43:Z100,26,0)</f>
        <v>3.42</v>
      </c>
      <c r="P42" s="21">
        <f t="shared" si="7"/>
        <v>1258.56</v>
      </c>
      <c r="Q42" s="24">
        <f t="shared" si="8"/>
        <v>0</v>
      </c>
      <c r="R42" s="20">
        <v>368</v>
      </c>
      <c r="S42" s="20"/>
      <c r="T42" s="20"/>
      <c r="U42" s="20"/>
      <c r="V42" s="20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>
      <c r="A43" s="25" t="s">
        <v>103</v>
      </c>
      <c r="B43" s="25" t="s">
        <v>104</v>
      </c>
      <c r="C43" s="26">
        <v>5.26</v>
      </c>
      <c r="D43" s="26">
        <f t="shared" si="0"/>
        <v>683.8</v>
      </c>
      <c r="E43" s="27">
        <f>VLOOKUP(A43,'Full Set '!A44:E101,5,0)</f>
        <v>5.26</v>
      </c>
      <c r="F43" s="28">
        <f t="shared" si="1"/>
        <v>683.8</v>
      </c>
      <c r="G43" s="29">
        <f t="shared" si="2"/>
        <v>0</v>
      </c>
      <c r="H43" s="26">
        <v>5.5</v>
      </c>
      <c r="I43" s="26">
        <f t="shared" si="3"/>
        <v>715</v>
      </c>
      <c r="J43" s="26">
        <f>VLOOKUP(A43,'Full Set '!A43:Z100,17,0)</f>
        <v>5.5</v>
      </c>
      <c r="K43" s="28">
        <f t="shared" si="4"/>
        <v>715</v>
      </c>
      <c r="L43" s="29">
        <f t="shared" si="5"/>
        <v>0</v>
      </c>
      <c r="M43" s="26">
        <v>2.95</v>
      </c>
      <c r="N43" s="26">
        <f t="shared" si="6"/>
        <v>383.5</v>
      </c>
      <c r="O43" s="26">
        <f>VLOOKUP(A43,'Full Set '!A44:Z101,26,0)</f>
        <v>2.95</v>
      </c>
      <c r="P43" s="26">
        <f t="shared" si="7"/>
        <v>383.5</v>
      </c>
      <c r="Q43" s="29">
        <f t="shared" si="8"/>
        <v>0</v>
      </c>
      <c r="R43" s="25">
        <v>130</v>
      </c>
      <c r="S43" s="25"/>
      <c r="T43" s="25"/>
      <c r="U43" s="25"/>
      <c r="V43" s="25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>
      <c r="A44" s="20" t="s">
        <v>105</v>
      </c>
      <c r="B44" s="20" t="s">
        <v>106</v>
      </c>
      <c r="C44" s="21">
        <v>3.26</v>
      </c>
      <c r="D44" s="21">
        <f t="shared" si="0"/>
        <v>854.11999999999989</v>
      </c>
      <c r="E44" s="22">
        <f>VLOOKUP(A44,'Full Set '!A45:E102,5,0)</f>
        <v>3.26</v>
      </c>
      <c r="F44" s="23">
        <f t="shared" si="1"/>
        <v>854.11999999999989</v>
      </c>
      <c r="G44" s="24">
        <f t="shared" si="2"/>
        <v>0</v>
      </c>
      <c r="H44" s="21">
        <v>1.85</v>
      </c>
      <c r="I44" s="21">
        <f t="shared" si="3"/>
        <v>484.70000000000005</v>
      </c>
      <c r="J44" s="21">
        <f>VLOOKUP(A44,'Full Set '!A44:Z101,17,0)</f>
        <v>1.85</v>
      </c>
      <c r="K44" s="23">
        <f t="shared" si="4"/>
        <v>484.70000000000005</v>
      </c>
      <c r="L44" s="24">
        <f t="shared" si="5"/>
        <v>0</v>
      </c>
      <c r="M44" s="21">
        <v>1.9</v>
      </c>
      <c r="N44" s="21">
        <f t="shared" si="6"/>
        <v>497.79999999999995</v>
      </c>
      <c r="O44" s="21">
        <f>VLOOKUP(A44,'Full Set '!A45:Z102,26,0)</f>
        <v>1.9</v>
      </c>
      <c r="P44" s="21">
        <f t="shared" si="7"/>
        <v>497.79999999999995</v>
      </c>
      <c r="Q44" s="24">
        <f t="shared" si="8"/>
        <v>0</v>
      </c>
      <c r="R44" s="20">
        <v>262</v>
      </c>
      <c r="S44" s="20"/>
      <c r="T44" s="20"/>
      <c r="U44" s="20"/>
      <c r="V44" s="20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1:33">
      <c r="A45" s="25" t="s">
        <v>107</v>
      </c>
      <c r="B45" s="25" t="s">
        <v>108</v>
      </c>
      <c r="C45" s="26">
        <v>17.420000000000002</v>
      </c>
      <c r="D45" s="26">
        <f t="shared" si="0"/>
        <v>2909.1400000000003</v>
      </c>
      <c r="E45" s="27">
        <f>VLOOKUP(A45,'Full Set '!A46:E103,5,0)</f>
        <v>17.420000000000002</v>
      </c>
      <c r="F45" s="28">
        <f t="shared" si="1"/>
        <v>2909.1400000000003</v>
      </c>
      <c r="G45" s="29">
        <f t="shared" si="2"/>
        <v>0</v>
      </c>
      <c r="H45" s="26">
        <v>19.5</v>
      </c>
      <c r="I45" s="26">
        <f t="shared" si="3"/>
        <v>3256.5</v>
      </c>
      <c r="J45" s="26">
        <f>VLOOKUP(A45,'Full Set '!A45:Z102,17,0)</f>
        <v>19.5</v>
      </c>
      <c r="K45" s="28">
        <f t="shared" si="4"/>
        <v>3256.5</v>
      </c>
      <c r="L45" s="29">
        <f t="shared" si="5"/>
        <v>0</v>
      </c>
      <c r="M45" s="26">
        <v>22</v>
      </c>
      <c r="N45" s="26">
        <f t="shared" si="6"/>
        <v>3674</v>
      </c>
      <c r="O45" s="26">
        <f>VLOOKUP(A45,'Full Set '!A46:Z103,26,0)</f>
        <v>22</v>
      </c>
      <c r="P45" s="26">
        <f t="shared" si="7"/>
        <v>3674</v>
      </c>
      <c r="Q45" s="29">
        <f t="shared" si="8"/>
        <v>0</v>
      </c>
      <c r="R45" s="25">
        <v>167</v>
      </c>
      <c r="S45" s="25"/>
      <c r="T45" s="25"/>
      <c r="U45" s="25"/>
      <c r="V45" s="25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1:33">
      <c r="A46" s="20" t="s">
        <v>109</v>
      </c>
      <c r="B46" s="20" t="s">
        <v>110</v>
      </c>
      <c r="C46" s="21">
        <v>2.0499999999999998</v>
      </c>
      <c r="D46" s="21">
        <f t="shared" si="0"/>
        <v>533</v>
      </c>
      <c r="E46" s="22">
        <f>VLOOKUP(A46,'Full Set '!A47:E104,5,0)</f>
        <v>2.0499999999999998</v>
      </c>
      <c r="F46" s="23">
        <f t="shared" si="1"/>
        <v>533</v>
      </c>
      <c r="G46" s="24">
        <f t="shared" si="2"/>
        <v>0</v>
      </c>
      <c r="H46" s="21">
        <v>1.94</v>
      </c>
      <c r="I46" s="21">
        <f t="shared" si="3"/>
        <v>504.4</v>
      </c>
      <c r="J46" s="21">
        <f>VLOOKUP(A46,'Full Set '!A46:Z103,17,0)</f>
        <v>1.94</v>
      </c>
      <c r="K46" s="23">
        <f t="shared" si="4"/>
        <v>504.4</v>
      </c>
      <c r="L46" s="24">
        <f t="shared" si="5"/>
        <v>0</v>
      </c>
      <c r="M46" s="21">
        <v>1.91</v>
      </c>
      <c r="N46" s="21">
        <f t="shared" si="6"/>
        <v>496.59999999999997</v>
      </c>
      <c r="O46" s="21">
        <f>VLOOKUP(A46,'Full Set '!A47:Z104,26,0)</f>
        <v>1.91</v>
      </c>
      <c r="P46" s="21">
        <f t="shared" si="7"/>
        <v>496.59999999999997</v>
      </c>
      <c r="Q46" s="24">
        <f t="shared" si="8"/>
        <v>0</v>
      </c>
      <c r="R46" s="20">
        <v>260</v>
      </c>
      <c r="S46" s="20"/>
      <c r="T46" s="20"/>
      <c r="U46" s="20"/>
      <c r="V46" s="20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1:33">
      <c r="A47" s="25" t="s">
        <v>111</v>
      </c>
      <c r="B47" s="25" t="s">
        <v>112</v>
      </c>
      <c r="C47" s="26">
        <v>13.79</v>
      </c>
      <c r="D47" s="26">
        <f t="shared" si="0"/>
        <v>1103.1999999999998</v>
      </c>
      <c r="E47" s="27">
        <f>VLOOKUP(A47,'Full Set '!A48:E105,5,0)</f>
        <v>18.420000000000002</v>
      </c>
      <c r="F47" s="28">
        <f t="shared" si="1"/>
        <v>1473.6000000000001</v>
      </c>
      <c r="G47" s="29">
        <f t="shared" si="2"/>
        <v>0.25135722041259512</v>
      </c>
      <c r="H47" s="26">
        <v>12.5</v>
      </c>
      <c r="I47" s="26">
        <f t="shared" si="3"/>
        <v>1000</v>
      </c>
      <c r="J47" s="26">
        <f>VLOOKUP(A47,'Full Set '!A47:Z104,17,0)</f>
        <v>12.5</v>
      </c>
      <c r="K47" s="28">
        <f t="shared" si="4"/>
        <v>1000</v>
      </c>
      <c r="L47" s="29">
        <f t="shared" si="5"/>
        <v>0</v>
      </c>
      <c r="M47" s="26">
        <v>12.6</v>
      </c>
      <c r="N47" s="26">
        <f t="shared" si="6"/>
        <v>1008</v>
      </c>
      <c r="O47" s="26">
        <f>VLOOKUP(A47,'Full Set '!A48:Z105,26,0)</f>
        <v>13.25</v>
      </c>
      <c r="P47" s="26">
        <f t="shared" si="7"/>
        <v>1060</v>
      </c>
      <c r="Q47" s="29">
        <f t="shared" si="8"/>
        <v>5.1587301587301619E-2</v>
      </c>
      <c r="R47" s="25">
        <v>80</v>
      </c>
      <c r="S47" s="25"/>
      <c r="T47" s="25"/>
      <c r="U47" s="25"/>
      <c r="V47" s="25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1:33">
      <c r="A48" s="20" t="s">
        <v>113</v>
      </c>
      <c r="B48" s="20" t="s">
        <v>114</v>
      </c>
      <c r="C48" s="21">
        <v>7.95</v>
      </c>
      <c r="D48" s="21">
        <f t="shared" si="0"/>
        <v>715.5</v>
      </c>
      <c r="E48" s="22">
        <f>VLOOKUP(A48,'Full Set '!A49:E106,5,0)</f>
        <v>11.21</v>
      </c>
      <c r="F48" s="23">
        <f t="shared" si="1"/>
        <v>1008.9000000000001</v>
      </c>
      <c r="G48" s="24">
        <f t="shared" si="2"/>
        <v>0.29081177520071366</v>
      </c>
      <c r="H48" s="21">
        <v>7.5</v>
      </c>
      <c r="I48" s="21">
        <f t="shared" si="3"/>
        <v>675</v>
      </c>
      <c r="J48" s="21">
        <f>VLOOKUP(A48,'Full Set '!A48:Z105,17,0)</f>
        <v>9.5</v>
      </c>
      <c r="K48" s="23">
        <f t="shared" si="4"/>
        <v>855</v>
      </c>
      <c r="L48" s="24">
        <f t="shared" si="5"/>
        <v>0.26666666666666666</v>
      </c>
      <c r="M48" s="21">
        <v>7.75</v>
      </c>
      <c r="N48" s="21">
        <f t="shared" si="6"/>
        <v>697.5</v>
      </c>
      <c r="O48" s="21">
        <f>VLOOKUP(A48,'Full Set '!A49:Z106,26,0)</f>
        <v>8.9499999999999993</v>
      </c>
      <c r="P48" s="21">
        <f t="shared" si="7"/>
        <v>805.49999999999989</v>
      </c>
      <c r="Q48" s="24">
        <f t="shared" si="8"/>
        <v>0.15483870967741925</v>
      </c>
      <c r="R48" s="20">
        <v>90</v>
      </c>
      <c r="S48" s="20"/>
      <c r="T48" s="20"/>
      <c r="U48" s="20"/>
      <c r="V48" s="20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1:33">
      <c r="A49" s="25" t="s">
        <v>115</v>
      </c>
      <c r="B49" s="25" t="s">
        <v>116</v>
      </c>
      <c r="C49" s="26">
        <v>10.68</v>
      </c>
      <c r="D49" s="26">
        <f t="shared" si="0"/>
        <v>523.31999999999994</v>
      </c>
      <c r="E49" s="27">
        <f>VLOOKUP(A49,'Full Set '!A50:E107,5,0)</f>
        <v>15.74</v>
      </c>
      <c r="F49" s="28">
        <f t="shared" si="1"/>
        <v>771.26</v>
      </c>
      <c r="G49" s="29">
        <f t="shared" si="2"/>
        <v>0.32147395171537485</v>
      </c>
      <c r="H49" s="26">
        <v>12.5</v>
      </c>
      <c r="I49" s="26">
        <f t="shared" si="3"/>
        <v>612.5</v>
      </c>
      <c r="J49" s="26">
        <f>VLOOKUP(A49,'Full Set '!A49:Z106,17,0)</f>
        <v>12.5</v>
      </c>
      <c r="K49" s="28">
        <f t="shared" si="4"/>
        <v>612.5</v>
      </c>
      <c r="L49" s="29">
        <f t="shared" si="5"/>
        <v>0</v>
      </c>
      <c r="M49" s="26">
        <v>12.6</v>
      </c>
      <c r="N49" s="26">
        <f t="shared" si="6"/>
        <v>617.4</v>
      </c>
      <c r="O49" s="26">
        <f>VLOOKUP(A49,'Full Set '!A50:Z107,26,0)</f>
        <v>13.25</v>
      </c>
      <c r="P49" s="26">
        <f t="shared" si="7"/>
        <v>649.25</v>
      </c>
      <c r="Q49" s="29">
        <f t="shared" si="8"/>
        <v>5.1587301587301619E-2</v>
      </c>
      <c r="R49" s="25">
        <v>49</v>
      </c>
      <c r="S49" s="25"/>
      <c r="T49" s="25"/>
      <c r="U49" s="25"/>
      <c r="V49" s="25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20" t="s">
        <v>117</v>
      </c>
      <c r="B50" s="20" t="s">
        <v>118</v>
      </c>
      <c r="C50" s="21">
        <v>12.26</v>
      </c>
      <c r="D50" s="21">
        <f t="shared" si="0"/>
        <v>11021.74</v>
      </c>
      <c r="E50" s="22">
        <f>VLOOKUP(A50,'Full Set '!A51:E108,5,0)</f>
        <v>15.74</v>
      </c>
      <c r="F50" s="23">
        <f t="shared" si="1"/>
        <v>14150.26</v>
      </c>
      <c r="G50" s="24">
        <f t="shared" si="2"/>
        <v>0.22109275730622621</v>
      </c>
      <c r="H50" s="21">
        <v>13.5</v>
      </c>
      <c r="I50" s="21">
        <f t="shared" si="3"/>
        <v>12136.5</v>
      </c>
      <c r="J50" s="21">
        <f>VLOOKUP(A50,'Full Set '!A50:Z107,17,0)</f>
        <v>15</v>
      </c>
      <c r="K50" s="23">
        <f t="shared" si="4"/>
        <v>13485</v>
      </c>
      <c r="L50" s="24">
        <f t="shared" si="5"/>
        <v>0.1111111111111111</v>
      </c>
      <c r="M50" s="21">
        <v>10.25</v>
      </c>
      <c r="N50" s="21">
        <f t="shared" si="6"/>
        <v>9214.75</v>
      </c>
      <c r="O50" s="21">
        <f>VLOOKUP(A50,'Full Set '!A51:Z108,26,0)</f>
        <v>11.5</v>
      </c>
      <c r="P50" s="21">
        <f t="shared" si="7"/>
        <v>10338.5</v>
      </c>
      <c r="Q50" s="24">
        <f t="shared" si="8"/>
        <v>0.12195121951219512</v>
      </c>
      <c r="R50" s="20">
        <v>899</v>
      </c>
      <c r="S50" s="20"/>
      <c r="T50" s="20"/>
      <c r="U50" s="20"/>
      <c r="V50" s="20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</row>
    <row r="51" spans="1:33">
      <c r="A51" s="25" t="s">
        <v>119</v>
      </c>
      <c r="B51" s="25" t="s">
        <v>118</v>
      </c>
      <c r="C51" s="26">
        <v>7.32</v>
      </c>
      <c r="D51" s="26">
        <f t="shared" si="0"/>
        <v>929.64</v>
      </c>
      <c r="E51" s="27">
        <f>VLOOKUP(A51,'Full Set '!A52:E109,5,0)</f>
        <v>9.4700000000000006</v>
      </c>
      <c r="F51" s="28">
        <f t="shared" si="1"/>
        <v>1202.69</v>
      </c>
      <c r="G51" s="29">
        <f t="shared" si="2"/>
        <v>0.22703273495248155</v>
      </c>
      <c r="H51" s="26">
        <v>9</v>
      </c>
      <c r="I51" s="26">
        <f t="shared" si="3"/>
        <v>1143</v>
      </c>
      <c r="J51" s="26">
        <f>VLOOKUP(A51,'Full Set '!A51:Z108,17,0)</f>
        <v>11</v>
      </c>
      <c r="K51" s="28">
        <f t="shared" si="4"/>
        <v>1397</v>
      </c>
      <c r="L51" s="29">
        <f t="shared" si="5"/>
        <v>0.22222222222222221</v>
      </c>
      <c r="M51" s="26">
        <v>6.26</v>
      </c>
      <c r="N51" s="26">
        <f t="shared" si="6"/>
        <v>795.02</v>
      </c>
      <c r="O51" s="26">
        <f>VLOOKUP(A51,'Full Set '!A52:Z109,26,0)</f>
        <v>7.03</v>
      </c>
      <c r="P51" s="26">
        <f t="shared" si="7"/>
        <v>892.81000000000006</v>
      </c>
      <c r="Q51" s="29">
        <f t="shared" si="8"/>
        <v>0.12300319488817898</v>
      </c>
      <c r="R51" s="25">
        <v>127</v>
      </c>
      <c r="S51" s="25"/>
      <c r="T51" s="25"/>
      <c r="U51" s="25"/>
      <c r="V51" s="25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>
      <c r="A52" s="20" t="s">
        <v>120</v>
      </c>
      <c r="B52" s="20" t="s">
        <v>121</v>
      </c>
      <c r="C52" s="21">
        <v>5</v>
      </c>
      <c r="D52" s="21">
        <f t="shared" si="0"/>
        <v>580</v>
      </c>
      <c r="E52" s="22">
        <f>VLOOKUP(A52,'Full Set '!A53:E110,5,0)</f>
        <v>4.47</v>
      </c>
      <c r="F52" s="23">
        <f t="shared" si="1"/>
        <v>518.52</v>
      </c>
      <c r="G52" s="24">
        <f t="shared" si="2"/>
        <v>-0.11856823266219245</v>
      </c>
      <c r="H52" s="21">
        <v>6.8</v>
      </c>
      <c r="I52" s="21">
        <f t="shared" si="3"/>
        <v>788.8</v>
      </c>
      <c r="J52" s="21">
        <f>VLOOKUP(A52,'Full Set '!A52:Z109,17,0)</f>
        <v>6.8</v>
      </c>
      <c r="K52" s="23">
        <f t="shared" si="4"/>
        <v>788.8</v>
      </c>
      <c r="L52" s="24">
        <f t="shared" si="5"/>
        <v>0</v>
      </c>
      <c r="M52" s="21">
        <v>7.25</v>
      </c>
      <c r="N52" s="21">
        <f t="shared" si="6"/>
        <v>841</v>
      </c>
      <c r="O52" s="21">
        <f>VLOOKUP(A52,'Full Set '!A53:Z110,26,0)</f>
        <v>7.25</v>
      </c>
      <c r="P52" s="21">
        <f t="shared" si="7"/>
        <v>841</v>
      </c>
      <c r="Q52" s="24">
        <f t="shared" si="8"/>
        <v>0</v>
      </c>
      <c r="R52" s="20">
        <v>116</v>
      </c>
      <c r="S52" s="20"/>
      <c r="T52" s="20"/>
      <c r="U52" s="20"/>
      <c r="V52" s="20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>
      <c r="A53" s="25" t="s">
        <v>122</v>
      </c>
      <c r="B53" s="25" t="s">
        <v>123</v>
      </c>
      <c r="C53" s="26">
        <v>0.68</v>
      </c>
      <c r="D53" s="26">
        <f t="shared" si="0"/>
        <v>717.40000000000009</v>
      </c>
      <c r="E53" s="27">
        <f>VLOOKUP(A53,'Full Set '!A54:E111,5,0)</f>
        <v>0.68</v>
      </c>
      <c r="F53" s="28">
        <f t="shared" si="1"/>
        <v>717.40000000000009</v>
      </c>
      <c r="G53" s="29">
        <f t="shared" si="2"/>
        <v>0</v>
      </c>
      <c r="H53" s="26">
        <v>0.63</v>
      </c>
      <c r="I53" s="26">
        <f t="shared" si="3"/>
        <v>664.65</v>
      </c>
      <c r="J53" s="26">
        <f>VLOOKUP(A53,'Full Set '!A53:Z110,17,0)</f>
        <v>0.7</v>
      </c>
      <c r="K53" s="28">
        <f t="shared" si="4"/>
        <v>738.5</v>
      </c>
      <c r="L53" s="29">
        <f t="shared" si="5"/>
        <v>0.11111111111111104</v>
      </c>
      <c r="M53" s="26">
        <v>0.89</v>
      </c>
      <c r="N53" s="26">
        <f t="shared" si="6"/>
        <v>938.95</v>
      </c>
      <c r="O53" s="26">
        <f>VLOOKUP(A53,'Full Set '!A54:Z111,26,0)</f>
        <v>0.89</v>
      </c>
      <c r="P53" s="26">
        <f t="shared" si="7"/>
        <v>938.95</v>
      </c>
      <c r="Q53" s="29">
        <f t="shared" si="8"/>
        <v>0</v>
      </c>
      <c r="R53" s="25">
        <v>1055</v>
      </c>
      <c r="S53" s="25"/>
      <c r="T53" s="25"/>
      <c r="U53" s="25"/>
      <c r="V53" s="25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>
      <c r="A54" s="20" t="s">
        <v>124</v>
      </c>
      <c r="B54" s="20" t="s">
        <v>125</v>
      </c>
      <c r="C54" s="21">
        <v>5.47</v>
      </c>
      <c r="D54" s="21">
        <f t="shared" si="0"/>
        <v>760.32999999999993</v>
      </c>
      <c r="E54" s="22">
        <f>VLOOKUP(A54,'Full Set '!A55:E112,5,0)</f>
        <v>5.47</v>
      </c>
      <c r="F54" s="23">
        <f t="shared" si="1"/>
        <v>760.32999999999993</v>
      </c>
      <c r="G54" s="24">
        <f t="shared" si="2"/>
        <v>0</v>
      </c>
      <c r="H54" s="21">
        <v>8</v>
      </c>
      <c r="I54" s="21">
        <f t="shared" si="3"/>
        <v>1112</v>
      </c>
      <c r="J54" s="21">
        <f>VLOOKUP(A54,'Full Set '!A54:Z111,17,0)</f>
        <v>8</v>
      </c>
      <c r="K54" s="23">
        <f t="shared" si="4"/>
        <v>1112</v>
      </c>
      <c r="L54" s="24">
        <f t="shared" si="5"/>
        <v>0</v>
      </c>
      <c r="M54" s="21">
        <v>4.4800000000000004</v>
      </c>
      <c r="N54" s="21">
        <f t="shared" si="6"/>
        <v>622.72</v>
      </c>
      <c r="O54" s="21">
        <f>VLOOKUP(A54,'Full Set '!A55:Z112,26,0)</f>
        <v>3.5840000000000005</v>
      </c>
      <c r="P54" s="21">
        <f t="shared" si="7"/>
        <v>498.17600000000004</v>
      </c>
      <c r="Q54" s="24">
        <f t="shared" si="8"/>
        <v>-0.19999999999999996</v>
      </c>
      <c r="R54" s="20">
        <v>139</v>
      </c>
      <c r="S54" s="20"/>
      <c r="T54" s="20"/>
      <c r="U54" s="20"/>
      <c r="V54" s="20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</row>
    <row r="55" spans="1:33">
      <c r="A55" s="25" t="s">
        <v>126</v>
      </c>
      <c r="B55" s="25" t="s">
        <v>127</v>
      </c>
      <c r="C55" s="26">
        <v>13.53</v>
      </c>
      <c r="D55" s="26">
        <f t="shared" si="0"/>
        <v>879.44999999999993</v>
      </c>
      <c r="E55" s="27">
        <f>VLOOKUP(A55,'Full Set '!A56:E113,5,0)</f>
        <v>13.53</v>
      </c>
      <c r="F55" s="28">
        <f t="shared" si="1"/>
        <v>879.44999999999993</v>
      </c>
      <c r="G55" s="29">
        <f t="shared" si="2"/>
        <v>0</v>
      </c>
      <c r="H55" s="26">
        <v>12</v>
      </c>
      <c r="I55" s="26">
        <f t="shared" si="3"/>
        <v>780</v>
      </c>
      <c r="J55" s="26">
        <f>VLOOKUP(A55,'Full Set '!A55:Z112,17,0)</f>
        <v>12</v>
      </c>
      <c r="K55" s="28">
        <f t="shared" si="4"/>
        <v>780</v>
      </c>
      <c r="L55" s="29">
        <f t="shared" si="5"/>
        <v>0</v>
      </c>
      <c r="M55" s="26">
        <v>9.1999999999999993</v>
      </c>
      <c r="N55" s="26">
        <f t="shared" si="6"/>
        <v>598</v>
      </c>
      <c r="O55" s="26">
        <f>VLOOKUP(A55,'Full Set '!A56:Z113,26,0)</f>
        <v>9.1999999999999993</v>
      </c>
      <c r="P55" s="26">
        <f t="shared" si="7"/>
        <v>598</v>
      </c>
      <c r="Q55" s="29">
        <f t="shared" si="8"/>
        <v>0</v>
      </c>
      <c r="R55" s="25">
        <v>65</v>
      </c>
      <c r="S55" s="25"/>
      <c r="T55" s="25"/>
      <c r="U55" s="25"/>
      <c r="V55" s="2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20" t="s">
        <v>128</v>
      </c>
      <c r="B56" s="20" t="s">
        <v>129</v>
      </c>
      <c r="C56" s="21">
        <v>4.8899999999999997</v>
      </c>
      <c r="D56" s="21">
        <f t="shared" si="0"/>
        <v>1814.1899999999998</v>
      </c>
      <c r="E56" s="22">
        <f>VLOOKUP(A56,'Full Set '!A57:E114,5,0)</f>
        <v>4.58</v>
      </c>
      <c r="F56" s="23">
        <f t="shared" si="1"/>
        <v>1699.18</v>
      </c>
      <c r="G56" s="24">
        <f t="shared" si="2"/>
        <v>-6.7685589519650563E-2</v>
      </c>
      <c r="H56" s="21">
        <v>3.504</v>
      </c>
      <c r="I56" s="21">
        <f t="shared" si="3"/>
        <v>1299.9839999999999</v>
      </c>
      <c r="J56" s="21">
        <f>VLOOKUP(A56,'Full Set '!A56:Z113,17,0)</f>
        <v>3.504</v>
      </c>
      <c r="K56" s="23">
        <f t="shared" si="4"/>
        <v>1299.9839999999999</v>
      </c>
      <c r="L56" s="24">
        <f t="shared" si="5"/>
        <v>0</v>
      </c>
      <c r="M56" s="21">
        <v>4.4960000000000004</v>
      </c>
      <c r="N56" s="21">
        <f t="shared" si="6"/>
        <v>1668.0160000000001</v>
      </c>
      <c r="O56" s="21">
        <f>VLOOKUP(A56,'Full Set '!A57:Z114,26,0)</f>
        <v>4.4960000000000004</v>
      </c>
      <c r="P56" s="21">
        <f t="shared" si="7"/>
        <v>1668.0160000000001</v>
      </c>
      <c r="Q56" s="24">
        <f t="shared" si="8"/>
        <v>0</v>
      </c>
      <c r="R56" s="20">
        <v>371</v>
      </c>
      <c r="S56" s="20"/>
      <c r="T56" s="20"/>
      <c r="U56" s="20"/>
      <c r="V56" s="20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</row>
    <row r="57" spans="1:33">
      <c r="A57" s="25" t="s">
        <v>130</v>
      </c>
      <c r="B57" s="25" t="s">
        <v>131</v>
      </c>
      <c r="C57" s="26">
        <v>11.68</v>
      </c>
      <c r="D57" s="26">
        <f t="shared" si="0"/>
        <v>992.8</v>
      </c>
      <c r="E57" s="27">
        <f>VLOOKUP(A57,'Full Set '!A58:E115,5,0)</f>
        <v>10.68</v>
      </c>
      <c r="F57" s="28">
        <f t="shared" si="1"/>
        <v>907.8</v>
      </c>
      <c r="G57" s="29">
        <f t="shared" si="2"/>
        <v>-9.3632958801498134E-2</v>
      </c>
      <c r="H57" s="26">
        <v>10</v>
      </c>
      <c r="I57" s="26">
        <f t="shared" si="3"/>
        <v>850</v>
      </c>
      <c r="J57" s="26">
        <f>VLOOKUP(A57,'Full Set '!A57:Z114,17,0)</f>
        <v>10</v>
      </c>
      <c r="K57" s="28">
        <f t="shared" si="4"/>
        <v>850</v>
      </c>
      <c r="L57" s="29">
        <f t="shared" si="5"/>
        <v>0</v>
      </c>
      <c r="M57" s="26">
        <v>9.1999999999999993</v>
      </c>
      <c r="N57" s="26">
        <f t="shared" si="6"/>
        <v>781.99999999999989</v>
      </c>
      <c r="O57" s="26">
        <f>VLOOKUP(A57,'Full Set '!A58:Z115,26,0)</f>
        <v>9.1999999999999993</v>
      </c>
      <c r="P57" s="26">
        <f t="shared" si="7"/>
        <v>781.99999999999989</v>
      </c>
      <c r="Q57" s="29">
        <f t="shared" si="8"/>
        <v>0</v>
      </c>
      <c r="R57" s="25">
        <v>85</v>
      </c>
      <c r="S57" s="25"/>
      <c r="T57" s="25"/>
      <c r="U57" s="25"/>
      <c r="V57" s="25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</row>
    <row r="58" spans="1:33">
      <c r="A58" s="20" t="s">
        <v>132</v>
      </c>
      <c r="B58" s="20" t="s">
        <v>133</v>
      </c>
      <c r="C58" s="21">
        <v>18.16</v>
      </c>
      <c r="D58" s="21">
        <f t="shared" si="0"/>
        <v>980.64</v>
      </c>
      <c r="E58" s="22">
        <f>VLOOKUP(A58,'Full Set '!A59:E116,5,0)</f>
        <v>14.89</v>
      </c>
      <c r="F58" s="23">
        <f t="shared" si="1"/>
        <v>804.06000000000006</v>
      </c>
      <c r="G58" s="24">
        <f t="shared" si="2"/>
        <v>-0.21961047683008728</v>
      </c>
      <c r="H58" s="21">
        <v>9.5</v>
      </c>
      <c r="I58" s="21">
        <f t="shared" si="3"/>
        <v>513</v>
      </c>
      <c r="J58" s="21">
        <f>VLOOKUP(A58,'Full Set '!A58:Z115,17,0)</f>
        <v>9.5</v>
      </c>
      <c r="K58" s="23">
        <f t="shared" si="4"/>
        <v>513</v>
      </c>
      <c r="L58" s="24">
        <f t="shared" si="5"/>
        <v>0</v>
      </c>
      <c r="M58" s="21">
        <v>19.86</v>
      </c>
      <c r="N58" s="21">
        <f t="shared" si="6"/>
        <v>1072.44</v>
      </c>
      <c r="O58" s="21">
        <f>VLOOKUP(A58,'Full Set '!A59:Z116,26,0)</f>
        <v>19.86</v>
      </c>
      <c r="P58" s="21">
        <f t="shared" si="7"/>
        <v>1072.44</v>
      </c>
      <c r="Q58" s="24">
        <f t="shared" si="8"/>
        <v>0</v>
      </c>
      <c r="R58" s="20">
        <v>54</v>
      </c>
      <c r="S58" s="20"/>
      <c r="T58" s="20"/>
      <c r="U58" s="20"/>
      <c r="V58" s="20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</row>
    <row r="59" spans="1:33">
      <c r="A59" s="30" t="s">
        <v>134</v>
      </c>
      <c r="B59" s="25" t="s">
        <v>135</v>
      </c>
      <c r="C59" s="26">
        <v>14.26</v>
      </c>
      <c r="D59" s="26">
        <f t="shared" si="0"/>
        <v>2581.06</v>
      </c>
      <c r="E59" s="27">
        <f>VLOOKUP(A59,'Full Set '!A60:E117,5,0)</f>
        <v>11.74</v>
      </c>
      <c r="F59" s="28">
        <f t="shared" si="1"/>
        <v>2124.94</v>
      </c>
      <c r="G59" s="29">
        <f t="shared" si="2"/>
        <v>-0.21465076660988072</v>
      </c>
      <c r="H59" s="26">
        <v>10.5</v>
      </c>
      <c r="I59" s="26">
        <f t="shared" si="3"/>
        <v>1900.5</v>
      </c>
      <c r="J59" s="26">
        <f>VLOOKUP(A59,'Full Set '!A59:Z116,17,0)</f>
        <v>10.5</v>
      </c>
      <c r="K59" s="28">
        <f t="shared" si="4"/>
        <v>1900.5</v>
      </c>
      <c r="L59" s="29">
        <f t="shared" si="5"/>
        <v>0</v>
      </c>
      <c r="M59" s="26">
        <v>10.199999999999999</v>
      </c>
      <c r="N59" s="26">
        <f t="shared" si="6"/>
        <v>1846.1999999999998</v>
      </c>
      <c r="O59" s="26">
        <f>VLOOKUP(A59,'Full Set '!A60:Z117,26,0)</f>
        <v>8.8000000000000007</v>
      </c>
      <c r="P59" s="26">
        <f t="shared" si="7"/>
        <v>1592.8000000000002</v>
      </c>
      <c r="Q59" s="29">
        <f t="shared" si="8"/>
        <v>-0.13725490196078419</v>
      </c>
      <c r="R59" s="25">
        <v>181</v>
      </c>
      <c r="S59" s="25"/>
      <c r="T59" s="25"/>
      <c r="U59" s="25"/>
      <c r="V59" s="25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</row>
    <row r="60" spans="1:33">
      <c r="A60" s="20" t="s">
        <v>136</v>
      </c>
      <c r="B60" s="20" t="s">
        <v>137</v>
      </c>
      <c r="C60" s="21">
        <v>3.74</v>
      </c>
      <c r="D60" s="21">
        <f t="shared" si="0"/>
        <v>620.84</v>
      </c>
      <c r="E60" s="22">
        <f>VLOOKUP(A60,'Full Set '!A61:E118,5,0)</f>
        <v>3</v>
      </c>
      <c r="F60" s="23">
        <f t="shared" si="1"/>
        <v>498</v>
      </c>
      <c r="G60" s="24">
        <f t="shared" si="2"/>
        <v>-0.24666666666666673</v>
      </c>
      <c r="H60" s="21">
        <v>2.17</v>
      </c>
      <c r="I60" s="21">
        <f t="shared" si="3"/>
        <v>360.21999999999997</v>
      </c>
      <c r="J60" s="21">
        <f>VLOOKUP(A60,'Full Set '!A60:Z117,17,0)</f>
        <v>2.17</v>
      </c>
      <c r="K60" s="23">
        <f t="shared" si="4"/>
        <v>360.21999999999997</v>
      </c>
      <c r="L60" s="24">
        <f t="shared" si="5"/>
        <v>0</v>
      </c>
      <c r="M60" s="21">
        <v>2.13</v>
      </c>
      <c r="N60" s="21">
        <f t="shared" si="6"/>
        <v>353.58</v>
      </c>
      <c r="O60" s="21">
        <f>VLOOKUP(A60,'Full Set '!A61:Z118,26,0)</f>
        <v>1.83</v>
      </c>
      <c r="P60" s="21">
        <f t="shared" si="7"/>
        <v>303.78000000000003</v>
      </c>
      <c r="Q60" s="24">
        <f t="shared" si="8"/>
        <v>-0.14084507042253513</v>
      </c>
      <c r="R60" s="20">
        <v>166</v>
      </c>
      <c r="S60" s="20"/>
      <c r="T60" s="20"/>
      <c r="U60" s="20"/>
      <c r="V60" s="20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</row>
    <row r="61" spans="1:33">
      <c r="A61" s="25" t="s">
        <v>138</v>
      </c>
      <c r="B61" s="25" t="s">
        <v>139</v>
      </c>
      <c r="C61" s="26">
        <v>8.26</v>
      </c>
      <c r="D61" s="26">
        <f t="shared" si="0"/>
        <v>792.96</v>
      </c>
      <c r="E61" s="27">
        <f>VLOOKUP(A61,'Full Set '!A62:E119,5,0)</f>
        <v>8.26</v>
      </c>
      <c r="F61" s="28">
        <f t="shared" si="1"/>
        <v>792.96</v>
      </c>
      <c r="G61" s="29">
        <f t="shared" si="2"/>
        <v>0</v>
      </c>
      <c r="H61" s="26">
        <v>8</v>
      </c>
      <c r="I61" s="26">
        <f t="shared" si="3"/>
        <v>768</v>
      </c>
      <c r="J61" s="26">
        <f>VLOOKUP(A61,'Full Set '!A61:Z118,17,0)</f>
        <v>8</v>
      </c>
      <c r="K61" s="28">
        <f t="shared" si="4"/>
        <v>768</v>
      </c>
      <c r="L61" s="29">
        <f t="shared" si="5"/>
        <v>0</v>
      </c>
      <c r="M61" s="26">
        <v>7.5</v>
      </c>
      <c r="N61" s="26">
        <f t="shared" si="6"/>
        <v>720</v>
      </c>
      <c r="O61" s="26">
        <f>VLOOKUP(A61,'Full Set '!A62:Z119,26,0)</f>
        <v>7.5</v>
      </c>
      <c r="P61" s="26">
        <f t="shared" si="7"/>
        <v>720</v>
      </c>
      <c r="Q61" s="29">
        <f t="shared" si="8"/>
        <v>0</v>
      </c>
      <c r="R61" s="25">
        <v>96</v>
      </c>
      <c r="S61" s="25"/>
      <c r="T61" s="25"/>
      <c r="U61" s="25"/>
      <c r="V61" s="25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</row>
    <row r="62" spans="1:33">
      <c r="A62" s="31"/>
      <c r="B62" s="31"/>
      <c r="C62" s="31" t="str">
        <f>C3</f>
        <v>June</v>
      </c>
      <c r="D62" s="32">
        <f>SUM(D4:D61)</f>
        <v>91357.61000000003</v>
      </c>
      <c r="E62" s="31" t="str">
        <f>E3</f>
        <v>July</v>
      </c>
      <c r="F62" s="32">
        <f>SUM(F4:F61)</f>
        <v>95694.85000000002</v>
      </c>
      <c r="G62" s="31"/>
      <c r="H62" s="31" t="str">
        <f>H3</f>
        <v>June</v>
      </c>
      <c r="I62" s="32">
        <f>SUM(I4:I61)</f>
        <v>83301.310666666657</v>
      </c>
      <c r="J62" s="33" t="str">
        <f>J3</f>
        <v>July</v>
      </c>
      <c r="K62" s="34">
        <f>SUM(K4:K61)</f>
        <v>85211.660666666663</v>
      </c>
      <c r="L62" s="31"/>
      <c r="M62" s="31" t="str">
        <f>M3</f>
        <v>June</v>
      </c>
      <c r="N62" s="32">
        <f>SUM(N4:N61)</f>
        <v>76326.366000000009</v>
      </c>
      <c r="O62" s="31" t="str">
        <f>O3</f>
        <v>July</v>
      </c>
      <c r="P62" s="32">
        <f>SUM(P4:P61)</f>
        <v>76806.992000000027</v>
      </c>
      <c r="Q62" s="31"/>
      <c r="R62" s="31"/>
      <c r="S62" s="31"/>
      <c r="T62" s="31"/>
      <c r="U62" s="31"/>
      <c r="V62" s="31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spans="1:3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spans="1:3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</row>
  </sheetData>
  <autoFilter ref="A3:V62" xr:uid="{C87AEE37-C2EB-4FDB-B828-2DA34F1CFB7E}"/>
  <mergeCells count="2">
    <mergeCell ref="A1:V1"/>
    <mergeCell ref="A2:V2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447E8-A335-40EB-9FDD-1B89B175861B}">
  <dimension ref="A1:AI74"/>
  <sheetViews>
    <sheetView zoomScale="70" zoomScaleNormal="70" workbookViewId="0">
      <pane ySplit="3" topLeftCell="A4" activePane="bottomLeft" state="frozen"/>
      <selection pane="bottomLeft"/>
    </sheetView>
  </sheetViews>
  <sheetFormatPr defaultColWidth="9.140625" defaultRowHeight="14.45"/>
  <cols>
    <col min="1" max="1" width="16" style="2" customWidth="1"/>
    <col min="2" max="2" width="30.85546875" style="2" customWidth="1"/>
    <col min="3" max="3" width="14.28515625" style="2" bestFit="1" customWidth="1"/>
    <col min="4" max="4" width="6.140625" style="2" customWidth="1"/>
    <col min="5" max="5" width="13" style="17" customWidth="1"/>
    <col min="6" max="6" width="6.140625" style="2" bestFit="1" customWidth="1"/>
    <col min="7" max="7" width="9.42578125" style="15" customWidth="1"/>
    <col min="8" max="8" width="9" style="2" customWidth="1"/>
    <col min="9" max="9" width="10" style="2" customWidth="1"/>
    <col min="10" max="10" width="14" style="2" bestFit="1" customWidth="1"/>
    <col min="11" max="11" width="11" style="2" bestFit="1" customWidth="1"/>
    <col min="12" max="12" width="16.85546875" style="2" customWidth="1"/>
    <col min="13" max="13" width="12" style="16" customWidth="1"/>
    <col min="14" max="14" width="10.42578125" style="2" customWidth="1"/>
    <col min="15" max="15" width="10.7109375" style="2" customWidth="1"/>
    <col min="16" max="16" width="10.42578125" style="2" customWidth="1"/>
    <col min="17" max="17" width="10.5703125" style="2" customWidth="1"/>
    <col min="18" max="18" width="7.140625" style="2" bestFit="1" customWidth="1"/>
    <col min="19" max="19" width="10.42578125" style="15" bestFit="1" customWidth="1"/>
    <col min="20" max="20" width="8.140625" style="15" bestFit="1" customWidth="1"/>
    <col min="21" max="21" width="12.28515625" style="16" bestFit="1" customWidth="1"/>
    <col min="22" max="23" width="5.7109375" style="2" bestFit="1" customWidth="1"/>
    <col min="24" max="24" width="16.7109375" style="2" customWidth="1"/>
    <col min="25" max="25" width="12.85546875" style="2" customWidth="1"/>
    <col min="26" max="26" width="14.85546875" style="2" customWidth="1"/>
    <col min="27" max="27" width="5.7109375" style="2" bestFit="1" customWidth="1"/>
    <col min="28" max="28" width="9" style="2" customWidth="1"/>
    <col min="29" max="29" width="12.28515625" style="16" bestFit="1" customWidth="1"/>
    <col min="30" max="30" width="9.28515625" style="2" customWidth="1"/>
    <col min="31" max="31" width="11.28515625" style="2" customWidth="1"/>
    <col min="32" max="32" width="6.140625" style="2" bestFit="1" customWidth="1"/>
    <col min="33" max="33" width="9" style="2" customWidth="1"/>
    <col min="34" max="34" width="26.42578125" style="2" customWidth="1"/>
    <col min="35" max="16384" width="9.140625" style="2"/>
  </cols>
  <sheetData>
    <row r="1" spans="1:35" customFormat="1" ht="45.6" customHeight="1">
      <c r="A1" s="108" t="s">
        <v>16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</row>
    <row r="2" spans="1:35" s="110" customFormat="1" ht="35.450000000000003" customHeight="1">
      <c r="A2" s="107" t="s">
        <v>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</row>
    <row r="3" spans="1:35">
      <c r="A3" s="85" t="s">
        <v>140</v>
      </c>
      <c r="B3" s="85" t="s">
        <v>141</v>
      </c>
      <c r="C3" s="85" t="s">
        <v>142</v>
      </c>
      <c r="D3" s="85"/>
      <c r="E3" s="86" t="s">
        <v>143</v>
      </c>
      <c r="F3" s="85"/>
      <c r="G3" s="87" t="s">
        <v>144</v>
      </c>
      <c r="H3" s="85" t="s">
        <v>145</v>
      </c>
      <c r="I3" s="85" t="s">
        <v>146</v>
      </c>
      <c r="J3" s="85" t="s">
        <v>147</v>
      </c>
      <c r="K3" s="85" t="s">
        <v>21</v>
      </c>
      <c r="L3" s="85" t="s">
        <v>148</v>
      </c>
      <c r="M3" s="88" t="s">
        <v>149</v>
      </c>
      <c r="N3" s="85" t="s">
        <v>8</v>
      </c>
      <c r="O3" s="85" t="s">
        <v>142</v>
      </c>
      <c r="P3" s="85" t="s">
        <v>150</v>
      </c>
      <c r="Q3" s="86" t="s">
        <v>8</v>
      </c>
      <c r="R3" s="86"/>
      <c r="S3" s="87" t="s">
        <v>144</v>
      </c>
      <c r="T3" s="87" t="s">
        <v>142</v>
      </c>
      <c r="U3" s="88" t="s">
        <v>21</v>
      </c>
      <c r="V3" s="85"/>
      <c r="W3" s="85"/>
      <c r="X3" s="85" t="s">
        <v>11</v>
      </c>
      <c r="Y3" s="85" t="s">
        <v>151</v>
      </c>
      <c r="Z3" s="86" t="s">
        <v>151</v>
      </c>
      <c r="AA3" s="86"/>
      <c r="AB3" s="85" t="s">
        <v>152</v>
      </c>
      <c r="AC3" s="88" t="s">
        <v>21</v>
      </c>
      <c r="AD3" s="89" t="s">
        <v>153</v>
      </c>
      <c r="AE3" s="90" t="s">
        <v>154</v>
      </c>
      <c r="AF3" s="90"/>
      <c r="AG3" s="63"/>
      <c r="AH3" s="63"/>
      <c r="AI3" s="63"/>
    </row>
    <row r="4" spans="1:35">
      <c r="A4" s="46"/>
      <c r="B4" s="46"/>
      <c r="C4" s="46"/>
      <c r="D4" s="46"/>
      <c r="E4" s="47" t="s">
        <v>155</v>
      </c>
      <c r="F4" s="46"/>
      <c r="G4" s="48"/>
      <c r="H4" s="46"/>
      <c r="I4" s="46"/>
      <c r="J4" s="46"/>
      <c r="K4" s="46"/>
      <c r="L4" s="47"/>
      <c r="M4" s="47">
        <f>SUM(M3:M3)</f>
        <v>0</v>
      </c>
      <c r="N4" s="46"/>
      <c r="O4" s="46"/>
      <c r="P4" s="46"/>
      <c r="Q4" s="46"/>
      <c r="R4" s="46"/>
      <c r="S4" s="48"/>
      <c r="T4" s="48"/>
      <c r="U4" s="47"/>
      <c r="V4" s="46"/>
      <c r="W4" s="46"/>
      <c r="X4" s="46"/>
      <c r="Y4" s="46"/>
      <c r="Z4" s="46" t="s">
        <v>155</v>
      </c>
      <c r="AA4" s="46"/>
      <c r="AB4" s="46"/>
      <c r="AC4" s="47"/>
      <c r="AD4" s="46"/>
      <c r="AE4" s="46"/>
      <c r="AF4" s="46"/>
      <c r="AG4" s="63"/>
      <c r="AH4" s="63"/>
      <c r="AI4" s="63"/>
    </row>
    <row r="5" spans="1:35">
      <c r="A5" s="36" t="s">
        <v>26</v>
      </c>
      <c r="B5" s="36" t="s">
        <v>27</v>
      </c>
      <c r="C5" s="36" t="s">
        <v>156</v>
      </c>
      <c r="D5" s="36">
        <v>6</v>
      </c>
      <c r="E5" s="37">
        <f>F5</f>
        <v>3.32</v>
      </c>
      <c r="F5" s="36">
        <f>VLOOKUP(A5,'Supplier 1'!B4:R835,17,0)</f>
        <v>3.32</v>
      </c>
      <c r="G5" s="38"/>
      <c r="H5" s="36">
        <v>310</v>
      </c>
      <c r="I5" s="39">
        <f>(E5-Q5)/E5</f>
        <v>0.33734939759036137</v>
      </c>
      <c r="J5" s="38">
        <f>E5*H5</f>
        <v>1029.2</v>
      </c>
      <c r="K5" s="37">
        <f>H5*E5</f>
        <v>1029.2</v>
      </c>
      <c r="L5" s="36" t="s">
        <v>157</v>
      </c>
      <c r="M5" s="40">
        <f>Q5*H5</f>
        <v>682</v>
      </c>
      <c r="N5" s="36">
        <v>96197</v>
      </c>
      <c r="O5" s="36" t="s">
        <v>158</v>
      </c>
      <c r="P5" s="36"/>
      <c r="Q5" s="37">
        <f>R5</f>
        <v>2.2000000000000002</v>
      </c>
      <c r="R5" s="37">
        <f>VLOOKUP(N5,'Supplier 2'!B4:R608,17,0)</f>
        <v>2.2000000000000002</v>
      </c>
      <c r="S5" s="38"/>
      <c r="T5" s="38"/>
      <c r="U5" s="40">
        <f>Q5*H5</f>
        <v>682</v>
      </c>
      <c r="V5" s="39">
        <v>-0.5607064017660045</v>
      </c>
      <c r="W5" s="39">
        <f>(K5-U5)/K5</f>
        <v>0.33734939759036148</v>
      </c>
      <c r="X5" s="20" t="s">
        <v>157</v>
      </c>
      <c r="Y5" s="38">
        <f>VLOOKUP(X5,'Supplier 3'!B8:R529,17,0)</f>
        <v>0.34</v>
      </c>
      <c r="Z5" s="37">
        <f>Y5*6</f>
        <v>2.04</v>
      </c>
      <c r="AA5" s="39">
        <f>(AC5-K5)/K5</f>
        <v>-0.38554216867469887</v>
      </c>
      <c r="AB5" s="36">
        <f t="shared" ref="AB5:AB36" si="0">H5</f>
        <v>310</v>
      </c>
      <c r="AC5" s="40">
        <f>Z5*H5</f>
        <v>632.4</v>
      </c>
      <c r="AD5" s="39">
        <f t="shared" ref="AD5:AD36" si="1">(AC5-U5)/U5</f>
        <v>-7.2727272727272765E-2</v>
      </c>
      <c r="AE5" s="39">
        <v>-1.2662359416128259</v>
      </c>
      <c r="AF5" s="39">
        <f t="shared" ref="AF5:AF36" si="2">(AC5-U5)/U5</f>
        <v>-7.2727272727272765E-2</v>
      </c>
      <c r="AG5" s="63"/>
      <c r="AH5" s="63"/>
      <c r="AI5" s="63"/>
    </row>
    <row r="6" spans="1:35">
      <c r="A6" s="49" t="s">
        <v>28</v>
      </c>
      <c r="B6" s="49" t="s">
        <v>29</v>
      </c>
      <c r="C6" s="49" t="s">
        <v>159</v>
      </c>
      <c r="D6" s="49">
        <v>16</v>
      </c>
      <c r="E6" s="50">
        <f t="shared" ref="E6:E62" si="3">F6</f>
        <v>19.79</v>
      </c>
      <c r="F6" s="49">
        <f>VLOOKUP(A6,'Supplier 1'!B5:R836,17,0)</f>
        <v>19.79</v>
      </c>
      <c r="G6" s="51">
        <v>16</v>
      </c>
      <c r="H6" s="49">
        <v>118</v>
      </c>
      <c r="I6" s="52">
        <f t="shared" ref="I6:I62" si="4">(E6-Q6)/E6</f>
        <v>1.4653865588681109E-2</v>
      </c>
      <c r="J6" s="51">
        <f t="shared" ref="J6:J62" si="5">E6*H6</f>
        <v>2335.2199999999998</v>
      </c>
      <c r="K6" s="50">
        <f>H6*E6</f>
        <v>2335.2199999999998</v>
      </c>
      <c r="L6" s="49" t="s">
        <v>160</v>
      </c>
      <c r="M6" s="53">
        <f t="shared" ref="M6:M62" si="6">Q6*H6</f>
        <v>2301</v>
      </c>
      <c r="N6" s="54">
        <v>97022</v>
      </c>
      <c r="O6" s="49" t="s">
        <v>161</v>
      </c>
      <c r="P6" s="49"/>
      <c r="Q6" s="50">
        <f>R6</f>
        <v>19.5</v>
      </c>
      <c r="R6" s="50">
        <f>VLOOKUP(N6,'Supplier 2'!B5:R609,17,0)</f>
        <v>19.5</v>
      </c>
      <c r="S6" s="51"/>
      <c r="T6" s="51"/>
      <c r="U6" s="53">
        <f>Q6*H6</f>
        <v>2301</v>
      </c>
      <c r="V6" s="52">
        <v>-3.0727210652099378E-3</v>
      </c>
      <c r="W6" s="52">
        <f t="shared" ref="W6:W36" si="7">(K6-U6)/K6</f>
        <v>1.4653865588681068E-2</v>
      </c>
      <c r="X6" s="25" t="s">
        <v>162</v>
      </c>
      <c r="Y6" s="51">
        <f>VLOOKUP(X6,'Supplier 3'!B9:R530,17,0)</f>
        <v>22</v>
      </c>
      <c r="Z6" s="50">
        <f t="shared" ref="Z6:Z62" si="8">Y6</f>
        <v>22</v>
      </c>
      <c r="AA6" s="52">
        <f t="shared" ref="AA6:AA36" si="9">(AC6-K6)/K6</f>
        <v>0.11167256189994956</v>
      </c>
      <c r="AB6" s="49">
        <f t="shared" si="0"/>
        <v>118</v>
      </c>
      <c r="AC6" s="53">
        <f t="shared" ref="AC6:AC36" si="10">Z6*H6</f>
        <v>2596</v>
      </c>
      <c r="AD6" s="52">
        <f t="shared" si="1"/>
        <v>0.12820512820512819</v>
      </c>
      <c r="AE6" s="52">
        <v>0.22814313907592296</v>
      </c>
      <c r="AF6" s="52">
        <f t="shared" si="2"/>
        <v>0.12820512820512819</v>
      </c>
      <c r="AG6" s="63"/>
      <c r="AH6" s="63"/>
      <c r="AI6" s="63"/>
    </row>
    <row r="7" spans="1:35">
      <c r="A7" s="36" t="s">
        <v>30</v>
      </c>
      <c r="B7" s="36" t="s">
        <v>31</v>
      </c>
      <c r="C7" s="36" t="s">
        <v>163</v>
      </c>
      <c r="D7" s="36">
        <v>12.7</v>
      </c>
      <c r="E7" s="37">
        <f>F7</f>
        <v>23.95</v>
      </c>
      <c r="F7" s="36">
        <f>VLOOKUP(A7,'Supplier 1'!B6:R837,17,0)</f>
        <v>23.95</v>
      </c>
      <c r="G7" s="38"/>
      <c r="H7" s="36">
        <v>36</v>
      </c>
      <c r="I7" s="39">
        <f t="shared" si="4"/>
        <v>1.8789144050104355E-2</v>
      </c>
      <c r="J7" s="38">
        <f t="shared" si="5"/>
        <v>862.19999999999993</v>
      </c>
      <c r="K7" s="37">
        <f t="shared" ref="K7:K62" si="11">H7*E7</f>
        <v>862.19999999999993</v>
      </c>
      <c r="L7" s="36" t="s">
        <v>164</v>
      </c>
      <c r="M7" s="40">
        <f t="shared" si="6"/>
        <v>846</v>
      </c>
      <c r="N7" s="41">
        <v>91000</v>
      </c>
      <c r="O7" s="36" t="s">
        <v>158</v>
      </c>
      <c r="P7" s="36"/>
      <c r="Q7" s="37">
        <f t="shared" ref="Q7:Q62" si="12">R7</f>
        <v>23.5</v>
      </c>
      <c r="R7" s="37">
        <f>VLOOKUP(N7,'Supplier 2'!B6:R610,17,0)</f>
        <v>23.5</v>
      </c>
      <c r="S7" s="38"/>
      <c r="T7" s="38"/>
      <c r="U7" s="40">
        <f t="shared" ref="U7:U62" si="13">Q7*H7</f>
        <v>846</v>
      </c>
      <c r="V7" s="39">
        <v>-0.22669853192215758</v>
      </c>
      <c r="W7" s="39">
        <f t="shared" si="7"/>
        <v>1.8789144050104307E-2</v>
      </c>
      <c r="X7" s="20" t="s">
        <v>165</v>
      </c>
      <c r="Y7" s="38">
        <f>VLOOKUP(X7,'Supplier 3'!B10:R531,17,0)</f>
        <v>24.46</v>
      </c>
      <c r="Z7" s="37">
        <f t="shared" si="8"/>
        <v>24.46</v>
      </c>
      <c r="AA7" s="39">
        <f>(AC7-K7)/K7</f>
        <v>2.1294363256785118E-2</v>
      </c>
      <c r="AB7" s="36">
        <f t="shared" si="0"/>
        <v>36</v>
      </c>
      <c r="AC7" s="40">
        <f>Z7*H7</f>
        <v>880.56000000000006</v>
      </c>
      <c r="AD7" s="39">
        <f t="shared" si="1"/>
        <v>4.0851063829787301E-2</v>
      </c>
      <c r="AE7" s="39">
        <v>0.29695364238410599</v>
      </c>
      <c r="AF7" s="39">
        <f t="shared" si="2"/>
        <v>4.0851063829787301E-2</v>
      </c>
      <c r="AG7" s="63"/>
      <c r="AH7" s="63"/>
      <c r="AI7" s="63"/>
    </row>
    <row r="8" spans="1:35">
      <c r="A8" s="49" t="s">
        <v>32</v>
      </c>
      <c r="B8" s="49" t="s">
        <v>33</v>
      </c>
      <c r="C8" s="49" t="s">
        <v>156</v>
      </c>
      <c r="D8" s="49">
        <v>6</v>
      </c>
      <c r="E8" s="50">
        <f t="shared" si="3"/>
        <v>2.0499999999999998</v>
      </c>
      <c r="F8" s="49">
        <f>VLOOKUP(A8,'Supplier 1'!B7:R838,17,0)</f>
        <v>2.0499999999999998</v>
      </c>
      <c r="G8" s="51">
        <v>6</v>
      </c>
      <c r="H8" s="49">
        <v>995</v>
      </c>
      <c r="I8" s="52">
        <f t="shared" si="4"/>
        <v>-5.3658536585366012E-2</v>
      </c>
      <c r="J8" s="51">
        <f t="shared" si="5"/>
        <v>2039.7499999999998</v>
      </c>
      <c r="K8" s="50">
        <f t="shared" si="11"/>
        <v>2039.7499999999998</v>
      </c>
      <c r="L8" s="49" t="s">
        <v>164</v>
      </c>
      <c r="M8" s="53">
        <f>Q8*H8</f>
        <v>2149.2000000000003</v>
      </c>
      <c r="N8" s="49">
        <v>96193</v>
      </c>
      <c r="O8" s="49" t="s">
        <v>158</v>
      </c>
      <c r="P8" s="49">
        <v>5</v>
      </c>
      <c r="Q8" s="50">
        <f>R8/P8*D8</f>
        <v>2.16</v>
      </c>
      <c r="R8" s="50">
        <f>VLOOKUP(N8,'Supplier 2'!B7:R611,17,0)</f>
        <v>1.8</v>
      </c>
      <c r="S8" s="51">
        <v>6</v>
      </c>
      <c r="T8" s="51">
        <v>5</v>
      </c>
      <c r="U8" s="53">
        <f t="shared" si="13"/>
        <v>2149.2000000000003</v>
      </c>
      <c r="V8" s="52">
        <v>0.41562500000000013</v>
      </c>
      <c r="W8" s="52">
        <f t="shared" si="7"/>
        <v>-5.3658536585366103E-2</v>
      </c>
      <c r="X8" s="49" t="s">
        <v>164</v>
      </c>
      <c r="Y8" s="51">
        <f>VLOOKUP(X8,'Supplier 3'!B11:R532,17,0)</f>
        <v>2.12</v>
      </c>
      <c r="Z8" s="50">
        <v>2.12</v>
      </c>
      <c r="AA8" s="52">
        <f t="shared" si="9"/>
        <v>3.4146341463414796E-2</v>
      </c>
      <c r="AB8" s="49">
        <f t="shared" si="0"/>
        <v>995</v>
      </c>
      <c r="AC8" s="53">
        <f>Z8*H8</f>
        <v>2109.4</v>
      </c>
      <c r="AD8" s="52">
        <f t="shared" si="1"/>
        <v>-1.8518518518518601E-2</v>
      </c>
      <c r="AE8" s="52">
        <v>-0.12819505918111521</v>
      </c>
      <c r="AF8" s="52">
        <f t="shared" si="2"/>
        <v>-1.8518518518518601E-2</v>
      </c>
      <c r="AG8" s="63"/>
      <c r="AH8" s="63"/>
      <c r="AI8" s="63"/>
    </row>
    <row r="9" spans="1:35">
      <c r="A9" s="36" t="s">
        <v>34</v>
      </c>
      <c r="B9" s="36" t="s">
        <v>35</v>
      </c>
      <c r="C9" s="36" t="s">
        <v>166</v>
      </c>
      <c r="D9" s="36">
        <v>2</v>
      </c>
      <c r="E9" s="37">
        <f>F9*D9</f>
        <v>3.26</v>
      </c>
      <c r="F9" s="36">
        <f>VLOOKUP(A9,'Supplier 1'!B8:R839,17,0)</f>
        <v>1.63</v>
      </c>
      <c r="G9" s="38">
        <v>2</v>
      </c>
      <c r="H9" s="36">
        <v>420</v>
      </c>
      <c r="I9" s="39">
        <f t="shared" si="4"/>
        <v>0.41717791411042943</v>
      </c>
      <c r="J9" s="38">
        <f t="shared" si="5"/>
        <v>1369.1999999999998</v>
      </c>
      <c r="K9" s="37">
        <f t="shared" si="11"/>
        <v>1369.1999999999998</v>
      </c>
      <c r="L9" s="36" t="s">
        <v>167</v>
      </c>
      <c r="M9" s="40">
        <f t="shared" si="6"/>
        <v>798</v>
      </c>
      <c r="N9" s="41">
        <v>97703</v>
      </c>
      <c r="O9" s="36" t="s">
        <v>168</v>
      </c>
      <c r="P9" s="36"/>
      <c r="Q9" s="37">
        <f t="shared" si="12"/>
        <v>1.9</v>
      </c>
      <c r="R9" s="37">
        <f>VLOOKUP(N9,'Supplier 2'!B8:R612,17,0)</f>
        <v>1.9</v>
      </c>
      <c r="S9" s="38"/>
      <c r="T9" s="38"/>
      <c r="U9" s="40">
        <f t="shared" si="13"/>
        <v>798</v>
      </c>
      <c r="V9" s="39">
        <v>6.0747663551401959E-2</v>
      </c>
      <c r="W9" s="39">
        <f t="shared" si="7"/>
        <v>0.41717791411042937</v>
      </c>
      <c r="X9" s="36" t="s">
        <v>169</v>
      </c>
      <c r="Y9" s="38">
        <f>VLOOKUP(X9,'Supplier 3'!B12:R533,17,0)</f>
        <v>1.95</v>
      </c>
      <c r="Z9" s="37">
        <f t="shared" si="8"/>
        <v>1.95</v>
      </c>
      <c r="AA9" s="39">
        <f t="shared" si="9"/>
        <v>-0.40184049079754591</v>
      </c>
      <c r="AB9" s="36">
        <f t="shared" si="0"/>
        <v>420</v>
      </c>
      <c r="AC9" s="40">
        <f t="shared" si="10"/>
        <v>819</v>
      </c>
      <c r="AD9" s="39">
        <f t="shared" si="1"/>
        <v>2.6315789473684209E-2</v>
      </c>
      <c r="AE9" s="39">
        <v>0.10478616005873718</v>
      </c>
      <c r="AF9" s="39">
        <f t="shared" si="2"/>
        <v>2.6315789473684209E-2</v>
      </c>
      <c r="AG9" s="63"/>
      <c r="AH9" s="63"/>
      <c r="AI9" s="63"/>
    </row>
    <row r="10" spans="1:35">
      <c r="A10" s="49" t="s">
        <v>36</v>
      </c>
      <c r="B10" s="49" t="s">
        <v>37</v>
      </c>
      <c r="C10" s="49" t="s">
        <v>170</v>
      </c>
      <c r="D10" s="49">
        <v>1</v>
      </c>
      <c r="E10" s="50">
        <f t="shared" si="3"/>
        <v>2.16</v>
      </c>
      <c r="F10" s="49">
        <f>VLOOKUP(A10,'Supplier 1'!B9:R840,17,0)</f>
        <v>2.16</v>
      </c>
      <c r="G10" s="51"/>
      <c r="H10" s="49">
        <v>264</v>
      </c>
      <c r="I10" s="52">
        <f t="shared" si="4"/>
        <v>7.4074074074074139E-2</v>
      </c>
      <c r="J10" s="51">
        <f t="shared" si="5"/>
        <v>570.24</v>
      </c>
      <c r="K10" s="50">
        <f t="shared" si="11"/>
        <v>570.24</v>
      </c>
      <c r="L10" s="49" t="s">
        <v>171</v>
      </c>
      <c r="M10" s="53">
        <f t="shared" si="6"/>
        <v>528</v>
      </c>
      <c r="N10" s="49">
        <v>96027</v>
      </c>
      <c r="O10" s="49" t="s">
        <v>168</v>
      </c>
      <c r="P10" s="49"/>
      <c r="Q10" s="50">
        <f t="shared" si="12"/>
        <v>2</v>
      </c>
      <c r="R10" s="50">
        <f>VLOOKUP(N10,'Supplier 2'!B9:R613,17,0)</f>
        <v>2</v>
      </c>
      <c r="S10" s="51"/>
      <c r="T10" s="51"/>
      <c r="U10" s="53">
        <f t="shared" si="13"/>
        <v>528</v>
      </c>
      <c r="V10" s="52">
        <v>-0.4</v>
      </c>
      <c r="W10" s="52">
        <f t="shared" si="7"/>
        <v>7.4074074074074084E-2</v>
      </c>
      <c r="X10" s="49" t="s">
        <v>171</v>
      </c>
      <c r="Y10" s="51">
        <f>VLOOKUP(X10,'Supplier 3'!B13:R534,17,0)</f>
        <v>2.34</v>
      </c>
      <c r="Z10" s="50">
        <f t="shared" si="8"/>
        <v>2.34</v>
      </c>
      <c r="AA10" s="52">
        <f t="shared" si="9"/>
        <v>8.3333333333333301E-2</v>
      </c>
      <c r="AB10" s="49">
        <f t="shared" si="0"/>
        <v>264</v>
      </c>
      <c r="AC10" s="53">
        <f t="shared" si="10"/>
        <v>617.76</v>
      </c>
      <c r="AD10" s="52">
        <f t="shared" si="1"/>
        <v>0.16999999999999998</v>
      </c>
      <c r="AE10" s="52">
        <v>-0.1706709956709957</v>
      </c>
      <c r="AF10" s="52">
        <f t="shared" si="2"/>
        <v>0.16999999999999998</v>
      </c>
      <c r="AG10" s="63"/>
      <c r="AH10" s="63"/>
      <c r="AI10" s="63"/>
    </row>
    <row r="11" spans="1:35">
      <c r="A11" s="36" t="s">
        <v>38</v>
      </c>
      <c r="B11" s="36" t="s">
        <v>39</v>
      </c>
      <c r="C11" s="36" t="s">
        <v>156</v>
      </c>
      <c r="D11" s="36">
        <v>6</v>
      </c>
      <c r="E11" s="37">
        <f>F11</f>
        <v>17.53</v>
      </c>
      <c r="F11" s="36">
        <f>VLOOKUP(A11,'Supplier 1'!B10:R841,17,0)</f>
        <v>17.53</v>
      </c>
      <c r="G11" s="38"/>
      <c r="H11" s="36">
        <v>96</v>
      </c>
      <c r="I11" s="39">
        <f t="shared" si="4"/>
        <v>0.17284654877353114</v>
      </c>
      <c r="J11" s="38">
        <f t="shared" si="5"/>
        <v>1682.88</v>
      </c>
      <c r="K11" s="37">
        <f t="shared" si="11"/>
        <v>1682.88</v>
      </c>
      <c r="L11" s="36" t="s">
        <v>172</v>
      </c>
      <c r="M11" s="40">
        <f t="shared" si="6"/>
        <v>1392</v>
      </c>
      <c r="N11" s="41">
        <v>97070</v>
      </c>
      <c r="O11" s="36" t="s">
        <v>173</v>
      </c>
      <c r="P11" s="36"/>
      <c r="Q11" s="37">
        <f t="shared" si="12"/>
        <v>14.5</v>
      </c>
      <c r="R11" s="37">
        <f>VLOOKUP(N11,'Supplier 2'!B10:R614,17,0)</f>
        <v>14.5</v>
      </c>
      <c r="S11" s="38"/>
      <c r="T11" s="38"/>
      <c r="U11" s="40">
        <f t="shared" si="13"/>
        <v>1392</v>
      </c>
      <c r="V11" s="39">
        <v>-0.26686465846414936</v>
      </c>
      <c r="W11" s="39">
        <f t="shared" si="7"/>
        <v>0.17284654877353114</v>
      </c>
      <c r="X11" s="20" t="s">
        <v>172</v>
      </c>
      <c r="Y11" s="38">
        <f>VLOOKUP(X11,'Supplier 3'!B13:R535,17,0)</f>
        <v>14.3</v>
      </c>
      <c r="Z11" s="37">
        <f t="shared" si="8"/>
        <v>14.3</v>
      </c>
      <c r="AA11" s="39">
        <f t="shared" si="9"/>
        <v>-0.18425556189389614</v>
      </c>
      <c r="AB11" s="36">
        <f t="shared" si="0"/>
        <v>96</v>
      </c>
      <c r="AC11" s="40">
        <f t="shared" si="10"/>
        <v>1372.8000000000002</v>
      </c>
      <c r="AD11" s="39">
        <f t="shared" si="1"/>
        <v>-1.3793103448275732E-2</v>
      </c>
      <c r="AE11" s="39">
        <v>-5.7924623842592539E-2</v>
      </c>
      <c r="AF11" s="39">
        <f t="shared" si="2"/>
        <v>-1.3793103448275732E-2</v>
      </c>
      <c r="AG11" s="63"/>
      <c r="AH11" s="63"/>
      <c r="AI11" s="63"/>
    </row>
    <row r="12" spans="1:35">
      <c r="A12" s="49" t="s">
        <v>40</v>
      </c>
      <c r="B12" s="49" t="s">
        <v>41</v>
      </c>
      <c r="C12" s="49" t="s">
        <v>174</v>
      </c>
      <c r="D12" s="49">
        <v>4</v>
      </c>
      <c r="E12" s="50">
        <f t="shared" si="3"/>
        <v>18.89</v>
      </c>
      <c r="F12" s="49">
        <f>VLOOKUP(A12,'Supplier 1'!B11:R842,17,0)</f>
        <v>18.89</v>
      </c>
      <c r="G12" s="51"/>
      <c r="H12" s="49">
        <v>26</v>
      </c>
      <c r="I12" s="52">
        <f t="shared" si="4"/>
        <v>2.0645844362096377E-2</v>
      </c>
      <c r="J12" s="51">
        <f t="shared" si="5"/>
        <v>491.14</v>
      </c>
      <c r="K12" s="50">
        <f t="shared" si="11"/>
        <v>491.14</v>
      </c>
      <c r="L12" s="49" t="s">
        <v>40</v>
      </c>
      <c r="M12" s="53">
        <f t="shared" si="6"/>
        <v>481</v>
      </c>
      <c r="N12" s="54">
        <v>97073</v>
      </c>
      <c r="O12" s="49" t="s">
        <v>175</v>
      </c>
      <c r="P12" s="49"/>
      <c r="Q12" s="50">
        <f t="shared" si="12"/>
        <v>18.5</v>
      </c>
      <c r="R12" s="50">
        <f>VLOOKUP(N12,'Supplier 2'!B11:R615,17,0)</f>
        <v>18.5</v>
      </c>
      <c r="S12" s="51"/>
      <c r="T12" s="51"/>
      <c r="U12" s="53">
        <f t="shared" si="13"/>
        <v>481</v>
      </c>
      <c r="V12" s="52">
        <v>-9.3290276282741336E-2</v>
      </c>
      <c r="W12" s="52">
        <f t="shared" si="7"/>
        <v>2.0645844362096322E-2</v>
      </c>
      <c r="X12" s="49" t="s">
        <v>176</v>
      </c>
      <c r="Y12" s="51">
        <f>VLOOKUP(X12,'Supplier 3'!B14:R536,17,0)</f>
        <v>18.2</v>
      </c>
      <c r="Z12" s="50">
        <f t="shared" si="8"/>
        <v>18.2</v>
      </c>
      <c r="AA12" s="52">
        <f t="shared" si="9"/>
        <v>-3.6527263102170457E-2</v>
      </c>
      <c r="AB12" s="49">
        <f t="shared" si="0"/>
        <v>26</v>
      </c>
      <c r="AC12" s="53">
        <f t="shared" si="10"/>
        <v>473.2</v>
      </c>
      <c r="AD12" s="52">
        <f t="shared" si="1"/>
        <v>-1.6216216216216241E-2</v>
      </c>
      <c r="AE12" s="52">
        <v>0.21338772031292813</v>
      </c>
      <c r="AF12" s="52">
        <f t="shared" si="2"/>
        <v>-1.6216216216216241E-2</v>
      </c>
      <c r="AG12" s="63"/>
      <c r="AH12" s="63"/>
      <c r="AI12" s="63"/>
    </row>
    <row r="13" spans="1:35">
      <c r="A13" s="36" t="s">
        <v>42</v>
      </c>
      <c r="B13" s="36" t="s">
        <v>43</v>
      </c>
      <c r="C13" s="36" t="s">
        <v>177</v>
      </c>
      <c r="D13" s="36">
        <v>2</v>
      </c>
      <c r="E13" s="37">
        <f t="shared" si="3"/>
        <v>9.4700000000000006</v>
      </c>
      <c r="F13" s="36">
        <f>VLOOKUP(A13,'Supplier 1'!B4:R1134,17,0)</f>
        <v>9.4700000000000006</v>
      </c>
      <c r="G13" s="38"/>
      <c r="H13" s="36">
        <v>186</v>
      </c>
      <c r="I13" s="39">
        <f t="shared" si="4"/>
        <v>-0.16156282998944027</v>
      </c>
      <c r="J13" s="38">
        <f t="shared" si="5"/>
        <v>1761.42</v>
      </c>
      <c r="K13" s="37">
        <f t="shared" si="11"/>
        <v>1761.42</v>
      </c>
      <c r="L13" s="36" t="s">
        <v>178</v>
      </c>
      <c r="M13" s="40">
        <f t="shared" si="6"/>
        <v>2046</v>
      </c>
      <c r="N13" s="36">
        <v>98272</v>
      </c>
      <c r="O13" s="36" t="s">
        <v>179</v>
      </c>
      <c r="P13" s="36"/>
      <c r="Q13" s="37">
        <f t="shared" si="12"/>
        <v>11</v>
      </c>
      <c r="R13" s="37">
        <f>VLOOKUP(N13,'Supplier 2'!B12:R616,17,0)</f>
        <v>11</v>
      </c>
      <c r="S13" s="38"/>
      <c r="T13" s="38"/>
      <c r="U13" s="40">
        <f t="shared" si="13"/>
        <v>2046</v>
      </c>
      <c r="V13" s="39">
        <v>0</v>
      </c>
      <c r="W13" s="39">
        <f t="shared" si="7"/>
        <v>-0.1615628299894403</v>
      </c>
      <c r="X13" s="36" t="s">
        <v>178</v>
      </c>
      <c r="Y13" s="38">
        <f>VLOOKUP(X13,'Supplier 3'!B15:R537,17,0)</f>
        <v>10.5</v>
      </c>
      <c r="Z13" s="37">
        <f t="shared" si="8"/>
        <v>10.5</v>
      </c>
      <c r="AA13" s="39">
        <f t="shared" si="9"/>
        <v>0.10876451953537482</v>
      </c>
      <c r="AB13" s="36">
        <f t="shared" si="0"/>
        <v>186</v>
      </c>
      <c r="AC13" s="40">
        <f t="shared" si="10"/>
        <v>1953</v>
      </c>
      <c r="AD13" s="39">
        <f t="shared" si="1"/>
        <v>-4.5454545454545456E-2</v>
      </c>
      <c r="AE13" s="39">
        <v>0.21291600108946115</v>
      </c>
      <c r="AF13" s="39">
        <f t="shared" si="2"/>
        <v>-4.5454545454545456E-2</v>
      </c>
      <c r="AG13" s="63"/>
      <c r="AH13" s="63"/>
      <c r="AI13" s="63"/>
    </row>
    <row r="14" spans="1:35">
      <c r="A14" s="49" t="s">
        <v>44</v>
      </c>
      <c r="B14" s="49" t="s">
        <v>45</v>
      </c>
      <c r="C14" s="49" t="s">
        <v>177</v>
      </c>
      <c r="D14" s="49">
        <v>2</v>
      </c>
      <c r="E14" s="50">
        <f t="shared" si="3"/>
        <v>5.53</v>
      </c>
      <c r="F14" s="49">
        <f>VLOOKUP(A14,'Supplier 1'!B5:R1135,17,0)</f>
        <v>5.53</v>
      </c>
      <c r="G14" s="51"/>
      <c r="H14" s="49">
        <v>192</v>
      </c>
      <c r="I14" s="52">
        <f t="shared" si="4"/>
        <v>9.5840867992766768E-2</v>
      </c>
      <c r="J14" s="51">
        <f t="shared" si="5"/>
        <v>1061.76</v>
      </c>
      <c r="K14" s="50">
        <f t="shared" si="11"/>
        <v>1061.76</v>
      </c>
      <c r="L14" s="49" t="s">
        <v>180</v>
      </c>
      <c r="M14" s="53">
        <f t="shared" si="6"/>
        <v>960</v>
      </c>
      <c r="N14" s="49">
        <v>98008</v>
      </c>
      <c r="O14" s="49" t="s">
        <v>179</v>
      </c>
      <c r="P14" s="49"/>
      <c r="Q14" s="50">
        <f t="shared" si="12"/>
        <v>5</v>
      </c>
      <c r="R14" s="50">
        <f>VLOOKUP(N14,'Supplier 2'!B13:R617,17,0)</f>
        <v>5</v>
      </c>
      <c r="S14" s="51"/>
      <c r="T14" s="51"/>
      <c r="U14" s="53">
        <f t="shared" si="13"/>
        <v>960</v>
      </c>
      <c r="V14" s="52">
        <v>-0.17272727272727281</v>
      </c>
      <c r="W14" s="52">
        <f t="shared" si="7"/>
        <v>9.5840867992766712E-2</v>
      </c>
      <c r="X14" s="49" t="s">
        <v>181</v>
      </c>
      <c r="Y14" s="51">
        <f>VLOOKUP(X14,'Supplier 3'!B16:R538,17,0)</f>
        <v>4.8</v>
      </c>
      <c r="Z14" s="50">
        <f t="shared" si="8"/>
        <v>4.8</v>
      </c>
      <c r="AA14" s="52">
        <f t="shared" si="9"/>
        <v>-0.13200723327305613</v>
      </c>
      <c r="AB14" s="49">
        <f t="shared" si="0"/>
        <v>192</v>
      </c>
      <c r="AC14" s="53">
        <f t="shared" si="10"/>
        <v>921.59999999999991</v>
      </c>
      <c r="AD14" s="52">
        <f t="shared" si="1"/>
        <v>-4.0000000000000098E-2</v>
      </c>
      <c r="AE14" s="52">
        <v>8.5084706959707018E-2</v>
      </c>
      <c r="AF14" s="52">
        <f t="shared" si="2"/>
        <v>-4.0000000000000098E-2</v>
      </c>
      <c r="AG14" s="63"/>
      <c r="AH14" s="63"/>
      <c r="AI14" s="63"/>
    </row>
    <row r="15" spans="1:35">
      <c r="A15" s="36" t="s">
        <v>46</v>
      </c>
      <c r="B15" s="36" t="s">
        <v>47</v>
      </c>
      <c r="C15" s="36" t="s">
        <v>182</v>
      </c>
      <c r="D15" s="36">
        <v>2</v>
      </c>
      <c r="E15" s="37">
        <f>F15*D15</f>
        <v>7.16</v>
      </c>
      <c r="F15" s="36">
        <f>VLOOKUP(A15,'Supplier 1'!B6:R1136,17,0)</f>
        <v>3.58</v>
      </c>
      <c r="G15" s="38">
        <v>2</v>
      </c>
      <c r="H15" s="36">
        <v>241</v>
      </c>
      <c r="I15" s="39">
        <f t="shared" si="4"/>
        <v>-4.748603351955305E-2</v>
      </c>
      <c r="J15" s="38">
        <f t="shared" si="5"/>
        <v>1725.56</v>
      </c>
      <c r="K15" s="37">
        <f t="shared" si="11"/>
        <v>1725.56</v>
      </c>
      <c r="L15" s="36" t="s">
        <v>183</v>
      </c>
      <c r="M15" s="40">
        <f t="shared" si="6"/>
        <v>1807.5</v>
      </c>
      <c r="N15" s="36">
        <v>98011</v>
      </c>
      <c r="O15" s="36" t="s">
        <v>182</v>
      </c>
      <c r="P15" s="36"/>
      <c r="Q15" s="37">
        <f t="shared" si="12"/>
        <v>7.5</v>
      </c>
      <c r="R15" s="37">
        <f>VLOOKUP(N15,'Supplier 2'!B14:R618,17,0)</f>
        <v>7.5</v>
      </c>
      <c r="S15" s="38"/>
      <c r="T15" s="38"/>
      <c r="U15" s="40">
        <f t="shared" si="13"/>
        <v>1807.5</v>
      </c>
      <c r="V15" s="39">
        <v>-5.1428571428571421E-2</v>
      </c>
      <c r="W15" s="39">
        <f t="shared" si="7"/>
        <v>-4.7486033519553106E-2</v>
      </c>
      <c r="X15" s="36" t="s">
        <v>183</v>
      </c>
      <c r="Y15" s="38">
        <f>VLOOKUP(X15,'Supplier 3'!B17:R539,17,0)</f>
        <v>6.25</v>
      </c>
      <c r="Z15" s="37">
        <f t="shared" si="8"/>
        <v>6.25</v>
      </c>
      <c r="AA15" s="39">
        <f t="shared" si="9"/>
        <v>-0.12709497206703907</v>
      </c>
      <c r="AB15" s="36">
        <f t="shared" si="0"/>
        <v>241</v>
      </c>
      <c r="AC15" s="40">
        <f t="shared" si="10"/>
        <v>1506.25</v>
      </c>
      <c r="AD15" s="39">
        <f t="shared" si="1"/>
        <v>-0.16666666666666666</v>
      </c>
      <c r="AE15" s="39">
        <v>0.19264610308453745</v>
      </c>
      <c r="AF15" s="39">
        <f t="shared" si="2"/>
        <v>-0.16666666666666666</v>
      </c>
      <c r="AG15" s="63"/>
      <c r="AH15" s="63"/>
      <c r="AI15" s="63"/>
    </row>
    <row r="16" spans="1:35">
      <c r="A16" s="49" t="s">
        <v>48</v>
      </c>
      <c r="B16" s="49" t="s">
        <v>49</v>
      </c>
      <c r="C16" s="49" t="s">
        <v>184</v>
      </c>
      <c r="D16" s="49">
        <v>5</v>
      </c>
      <c r="E16" s="50">
        <f t="shared" si="3"/>
        <v>14.21</v>
      </c>
      <c r="F16" s="49">
        <f>VLOOKUP(A16,'Supplier 1'!B7:R1137,17,0)</f>
        <v>14.21</v>
      </c>
      <c r="G16" s="51"/>
      <c r="H16" s="49">
        <v>169</v>
      </c>
      <c r="I16" s="52">
        <f t="shared" si="4"/>
        <v>1.4778325123152768E-2</v>
      </c>
      <c r="J16" s="51">
        <f t="shared" si="5"/>
        <v>2401.4900000000002</v>
      </c>
      <c r="K16" s="50">
        <f t="shared" si="11"/>
        <v>2401.4900000000002</v>
      </c>
      <c r="L16" s="49" t="s">
        <v>185</v>
      </c>
      <c r="M16" s="53">
        <f t="shared" si="6"/>
        <v>2366</v>
      </c>
      <c r="N16" s="54">
        <v>98021</v>
      </c>
      <c r="O16" s="49" t="s">
        <v>186</v>
      </c>
      <c r="P16" s="49"/>
      <c r="Q16" s="50">
        <f t="shared" si="12"/>
        <v>14</v>
      </c>
      <c r="R16" s="50">
        <f>VLOOKUP(N16,'Supplier 2'!B15:R619,17,0)</f>
        <v>14</v>
      </c>
      <c r="S16" s="51"/>
      <c r="T16" s="51"/>
      <c r="U16" s="53">
        <f t="shared" si="13"/>
        <v>2366</v>
      </c>
      <c r="V16" s="52">
        <v>-0.33237616654702085</v>
      </c>
      <c r="W16" s="52">
        <f t="shared" si="7"/>
        <v>1.4778325123152806E-2</v>
      </c>
      <c r="X16" s="25" t="s">
        <v>185</v>
      </c>
      <c r="Y16" s="51">
        <f>VLOOKUP(X16,'Supplier 3'!B18:R540,17,0)</f>
        <v>9.5</v>
      </c>
      <c r="Z16" s="50">
        <f t="shared" si="8"/>
        <v>9.5</v>
      </c>
      <c r="AA16" s="52">
        <f t="shared" si="9"/>
        <v>-0.33145672061928227</v>
      </c>
      <c r="AB16" s="49">
        <f t="shared" si="0"/>
        <v>169</v>
      </c>
      <c r="AC16" s="53">
        <f t="shared" si="10"/>
        <v>1605.5</v>
      </c>
      <c r="AD16" s="52">
        <f t="shared" si="1"/>
        <v>-0.32142857142857145</v>
      </c>
      <c r="AE16" s="52">
        <v>-0.27085003499395555</v>
      </c>
      <c r="AF16" s="52">
        <f t="shared" si="2"/>
        <v>-0.32142857142857145</v>
      </c>
      <c r="AG16" s="63"/>
      <c r="AH16" s="63"/>
      <c r="AI16" s="63"/>
    </row>
    <row r="17" spans="1:35">
      <c r="A17" s="36" t="s">
        <v>50</v>
      </c>
      <c r="B17" s="36" t="s">
        <v>49</v>
      </c>
      <c r="C17" s="36" t="s">
        <v>177</v>
      </c>
      <c r="D17" s="36">
        <v>2</v>
      </c>
      <c r="E17" s="37">
        <f t="shared" si="3"/>
        <v>5.89</v>
      </c>
      <c r="F17" s="36">
        <f>VLOOKUP(A17,'Supplier 1'!B8:R1138,17,0)</f>
        <v>5.89</v>
      </c>
      <c r="G17" s="38">
        <v>2</v>
      </c>
      <c r="H17" s="36">
        <v>248</v>
      </c>
      <c r="I17" s="39">
        <f t="shared" si="4"/>
        <v>4.923599320882853E-2</v>
      </c>
      <c r="J17" s="38">
        <f t="shared" si="5"/>
        <v>1460.72</v>
      </c>
      <c r="K17" s="37">
        <f t="shared" si="11"/>
        <v>1460.72</v>
      </c>
      <c r="L17" s="36" t="s">
        <v>185</v>
      </c>
      <c r="M17" s="40">
        <f t="shared" si="6"/>
        <v>1388.8</v>
      </c>
      <c r="N17" s="36">
        <v>98020</v>
      </c>
      <c r="O17" s="36" t="s">
        <v>182</v>
      </c>
      <c r="P17" s="36"/>
      <c r="Q17" s="37">
        <f t="shared" si="12"/>
        <v>5.6</v>
      </c>
      <c r="R17" s="37">
        <f>VLOOKUP(N17,'Supplier 2'!B16:R620,17,0)</f>
        <v>5.6</v>
      </c>
      <c r="S17" s="38"/>
      <c r="T17" s="38"/>
      <c r="U17" s="40">
        <f t="shared" si="13"/>
        <v>1388.8</v>
      </c>
      <c r="V17" s="39">
        <v>-0.34851138353765315</v>
      </c>
      <c r="W17" s="39">
        <f t="shared" si="7"/>
        <v>4.9235993208828571E-2</v>
      </c>
      <c r="X17" s="36" t="s">
        <v>187</v>
      </c>
      <c r="Y17" s="38">
        <f>VLOOKUP(X17,'Supplier 3'!B19:R541,17,0)</f>
        <v>5.23</v>
      </c>
      <c r="Z17" s="37">
        <v>5.23</v>
      </c>
      <c r="AA17" s="39">
        <f t="shared" si="9"/>
        <v>-0.11205432937181653</v>
      </c>
      <c r="AB17" s="36">
        <f t="shared" si="0"/>
        <v>248</v>
      </c>
      <c r="AC17" s="40">
        <f t="shared" si="10"/>
        <v>1297.0400000000002</v>
      </c>
      <c r="AD17" s="39">
        <f t="shared" si="1"/>
        <v>-6.6071428571428406E-2</v>
      </c>
      <c r="AE17" s="39">
        <v>-0.28354795352063811</v>
      </c>
      <c r="AF17" s="39">
        <f t="shared" si="2"/>
        <v>-6.6071428571428406E-2</v>
      </c>
      <c r="AG17" s="63"/>
      <c r="AH17" s="63"/>
      <c r="AI17" s="63"/>
    </row>
    <row r="18" spans="1:35">
      <c r="A18" s="49" t="s">
        <v>51</v>
      </c>
      <c r="B18" s="49" t="s">
        <v>52</v>
      </c>
      <c r="C18" s="49" t="s">
        <v>177</v>
      </c>
      <c r="D18" s="49">
        <v>2</v>
      </c>
      <c r="E18" s="50">
        <f t="shared" si="3"/>
        <v>5.89</v>
      </c>
      <c r="F18" s="49">
        <f>VLOOKUP(A18,'Supplier 1'!B9:R1139,17,0)</f>
        <v>5.89</v>
      </c>
      <c r="G18" s="51"/>
      <c r="H18" s="49">
        <v>329</v>
      </c>
      <c r="I18" s="52">
        <f t="shared" si="4"/>
        <v>4.923599320882853E-2</v>
      </c>
      <c r="J18" s="51">
        <f t="shared" si="5"/>
        <v>1937.81</v>
      </c>
      <c r="K18" s="50">
        <f t="shared" si="11"/>
        <v>1937.81</v>
      </c>
      <c r="L18" s="49" t="s">
        <v>188</v>
      </c>
      <c r="M18" s="53">
        <f t="shared" si="6"/>
        <v>1842.3999999999999</v>
      </c>
      <c r="N18" s="49">
        <v>98032</v>
      </c>
      <c r="O18" s="49" t="s">
        <v>182</v>
      </c>
      <c r="P18" s="49"/>
      <c r="Q18" s="50">
        <f t="shared" si="12"/>
        <v>5.6</v>
      </c>
      <c r="R18" s="50">
        <f>VLOOKUP(N18,'Supplier 2'!B17:R621,17,0)</f>
        <v>5.6</v>
      </c>
      <c r="S18" s="51"/>
      <c r="T18" s="51"/>
      <c r="U18" s="53">
        <f t="shared" si="13"/>
        <v>1842.3999999999999</v>
      </c>
      <c r="V18" s="52">
        <v>-0.34851138353765326</v>
      </c>
      <c r="W18" s="52">
        <f t="shared" si="7"/>
        <v>4.9235993208828564E-2</v>
      </c>
      <c r="X18" s="49" t="s">
        <v>188</v>
      </c>
      <c r="Y18" s="51">
        <f>VLOOKUP(X18,'Supplier 3'!B20:R542,17,0)</f>
        <v>5.23</v>
      </c>
      <c r="Z18" s="50">
        <f t="shared" si="8"/>
        <v>5.23</v>
      </c>
      <c r="AA18" s="52">
        <f t="shared" si="9"/>
        <v>-0.11205432937181657</v>
      </c>
      <c r="AB18" s="49">
        <f t="shared" si="0"/>
        <v>329</v>
      </c>
      <c r="AC18" s="53">
        <f t="shared" si="10"/>
        <v>1720.67</v>
      </c>
      <c r="AD18" s="52">
        <f t="shared" si="1"/>
        <v>-6.6071428571428462E-2</v>
      </c>
      <c r="AE18" s="52">
        <v>-0.72580645161290336</v>
      </c>
      <c r="AF18" s="52">
        <f t="shared" si="2"/>
        <v>-6.6071428571428462E-2</v>
      </c>
      <c r="AG18" s="63"/>
      <c r="AH18" s="63"/>
      <c r="AI18" s="63"/>
    </row>
    <row r="19" spans="1:35">
      <c r="A19" s="20" t="s">
        <v>53</v>
      </c>
      <c r="B19" s="36" t="s">
        <v>54</v>
      </c>
      <c r="C19" s="36" t="s">
        <v>182</v>
      </c>
      <c r="D19" s="36">
        <v>2</v>
      </c>
      <c r="E19" s="37">
        <f t="shared" si="3"/>
        <v>7.32</v>
      </c>
      <c r="F19" s="36">
        <f>VLOOKUP(A19,'Supplier 1'!B10:R1140,17,0)</f>
        <v>7.32</v>
      </c>
      <c r="G19" s="38"/>
      <c r="H19" s="36">
        <v>113</v>
      </c>
      <c r="I19" s="39">
        <f t="shared" si="4"/>
        <v>-2.4590163934426191E-2</v>
      </c>
      <c r="J19" s="38">
        <f t="shared" si="5"/>
        <v>827.16000000000008</v>
      </c>
      <c r="K19" s="37">
        <f t="shared" si="11"/>
        <v>827.16000000000008</v>
      </c>
      <c r="L19" s="36" t="s">
        <v>53</v>
      </c>
      <c r="M19" s="40">
        <f t="shared" si="6"/>
        <v>847.5</v>
      </c>
      <c r="N19" s="41">
        <v>98392</v>
      </c>
      <c r="O19" s="36" t="s">
        <v>189</v>
      </c>
      <c r="P19" s="36"/>
      <c r="Q19" s="37">
        <f t="shared" si="12"/>
        <v>7.5</v>
      </c>
      <c r="R19" s="37">
        <f>VLOOKUP(N19,'Supplier 2'!B18:R622,17,0)</f>
        <v>7.5</v>
      </c>
      <c r="S19" s="38"/>
      <c r="T19" s="38"/>
      <c r="U19" s="40">
        <f t="shared" si="13"/>
        <v>847.5</v>
      </c>
      <c r="V19" s="39">
        <v>9.0470446320868814E-2</v>
      </c>
      <c r="W19" s="39">
        <f t="shared" si="7"/>
        <v>-2.4590163934426128E-2</v>
      </c>
      <c r="X19" s="20" t="s">
        <v>190</v>
      </c>
      <c r="Y19" s="38">
        <f>VLOOKUP(X19,'Supplier 3'!B21:R543,17,0)</f>
        <v>5.25</v>
      </c>
      <c r="Z19" s="37">
        <f t="shared" si="8"/>
        <v>5.25</v>
      </c>
      <c r="AA19" s="39">
        <f t="shared" si="9"/>
        <v>-0.28278688524590173</v>
      </c>
      <c r="AB19" s="36">
        <f t="shared" si="0"/>
        <v>113</v>
      </c>
      <c r="AC19" s="40">
        <f t="shared" si="10"/>
        <v>593.25</v>
      </c>
      <c r="AD19" s="39">
        <f t="shared" si="1"/>
        <v>-0.3</v>
      </c>
      <c r="AE19" s="39">
        <v>7.676417992571874E-2</v>
      </c>
      <c r="AF19" s="39">
        <f t="shared" si="2"/>
        <v>-0.3</v>
      </c>
      <c r="AG19" s="63"/>
      <c r="AH19" s="63"/>
      <c r="AI19" s="63"/>
    </row>
    <row r="20" spans="1:35">
      <c r="A20" s="49" t="s">
        <v>55</v>
      </c>
      <c r="B20" s="49" t="s">
        <v>56</v>
      </c>
      <c r="C20" s="49" t="s">
        <v>177</v>
      </c>
      <c r="D20" s="49">
        <v>2</v>
      </c>
      <c r="E20" s="50">
        <f t="shared" si="3"/>
        <v>5.89</v>
      </c>
      <c r="F20" s="49">
        <f>VLOOKUP(A20,'Supplier 1'!B11:R1141,17,0)</f>
        <v>5.89</v>
      </c>
      <c r="G20" s="51"/>
      <c r="H20" s="49">
        <v>187</v>
      </c>
      <c r="I20" s="52">
        <f t="shared" si="4"/>
        <v>4.923599320882853E-2</v>
      </c>
      <c r="J20" s="51">
        <f t="shared" si="5"/>
        <v>1101.4299999999998</v>
      </c>
      <c r="K20" s="50">
        <f t="shared" si="11"/>
        <v>1101.4299999999998</v>
      </c>
      <c r="L20" s="49" t="s">
        <v>191</v>
      </c>
      <c r="M20" s="53">
        <f t="shared" si="6"/>
        <v>1047.2</v>
      </c>
      <c r="N20" s="49">
        <v>98048</v>
      </c>
      <c r="O20" s="49" t="s">
        <v>179</v>
      </c>
      <c r="P20" s="49"/>
      <c r="Q20" s="50">
        <f t="shared" si="12"/>
        <v>5.6</v>
      </c>
      <c r="R20" s="50">
        <f>VLOOKUP(N20,'Supplier 2'!B19:R623,17,0)</f>
        <v>5.6</v>
      </c>
      <c r="S20" s="51"/>
      <c r="T20" s="51"/>
      <c r="U20" s="53">
        <f t="shared" si="13"/>
        <v>1047.2</v>
      </c>
      <c r="V20" s="52">
        <v>-0.34851138353765326</v>
      </c>
      <c r="W20" s="52">
        <f t="shared" si="7"/>
        <v>4.9235993208828342E-2</v>
      </c>
      <c r="X20" s="25" t="s">
        <v>191</v>
      </c>
      <c r="Y20" s="51">
        <f>VLOOKUP(X20,'Supplier 3'!B22:R544,17,0)</f>
        <v>5.23</v>
      </c>
      <c r="Z20" s="50">
        <f t="shared" si="8"/>
        <v>5.23</v>
      </c>
      <c r="AA20" s="52">
        <f t="shared" si="9"/>
        <v>-0.11205432937181641</v>
      </c>
      <c r="AB20" s="49">
        <f t="shared" si="0"/>
        <v>187</v>
      </c>
      <c r="AC20" s="53">
        <f t="shared" si="10"/>
        <v>978.0100000000001</v>
      </c>
      <c r="AD20" s="52">
        <f t="shared" si="1"/>
        <v>-6.6071428571428517E-2</v>
      </c>
      <c r="AE20" s="52">
        <v>-0.3618279569892473</v>
      </c>
      <c r="AF20" s="52">
        <f t="shared" si="2"/>
        <v>-6.6071428571428517E-2</v>
      </c>
      <c r="AG20" s="63"/>
      <c r="AH20" s="63"/>
      <c r="AI20" s="63"/>
    </row>
    <row r="21" spans="1:35">
      <c r="A21" s="36" t="s">
        <v>57</v>
      </c>
      <c r="B21" s="36" t="s">
        <v>58</v>
      </c>
      <c r="C21" s="36" t="s">
        <v>177</v>
      </c>
      <c r="D21" s="36">
        <v>2</v>
      </c>
      <c r="E21" s="37">
        <f t="shared" si="3"/>
        <v>5.79</v>
      </c>
      <c r="F21" s="36">
        <f>VLOOKUP(A21,'Supplier 1'!B12:R1142,17,0)</f>
        <v>5.79</v>
      </c>
      <c r="G21" s="38"/>
      <c r="H21" s="36">
        <v>596</v>
      </c>
      <c r="I21" s="39">
        <f t="shared" si="4"/>
        <v>-3.6269430051813469E-2</v>
      </c>
      <c r="J21" s="38">
        <f t="shared" si="5"/>
        <v>3450.84</v>
      </c>
      <c r="K21" s="37">
        <f t="shared" si="11"/>
        <v>3450.84</v>
      </c>
      <c r="L21" s="36" t="s">
        <v>57</v>
      </c>
      <c r="M21" s="40">
        <f t="shared" si="6"/>
        <v>3576</v>
      </c>
      <c r="N21" s="41">
        <v>98069</v>
      </c>
      <c r="O21" s="36" t="s">
        <v>179</v>
      </c>
      <c r="P21" s="36"/>
      <c r="Q21" s="37">
        <f t="shared" si="12"/>
        <v>6</v>
      </c>
      <c r="R21" s="37">
        <f>VLOOKUP(N21,'Supplier 2'!B20:R624,17,0)</f>
        <v>6</v>
      </c>
      <c r="S21" s="38"/>
      <c r="T21" s="38"/>
      <c r="U21" s="40">
        <f t="shared" si="13"/>
        <v>3576</v>
      </c>
      <c r="V21" s="39">
        <v>-0.24666666666666678</v>
      </c>
      <c r="W21" s="39">
        <f t="shared" si="7"/>
        <v>-3.6269430051813427E-2</v>
      </c>
      <c r="X21" s="36" t="s">
        <v>192</v>
      </c>
      <c r="Y21" s="38">
        <f>VLOOKUP(X21,'Supplier 3'!B23:R545,17,0)</f>
        <v>5.9</v>
      </c>
      <c r="Z21" s="37">
        <f t="shared" si="8"/>
        <v>5.9</v>
      </c>
      <c r="AA21" s="39">
        <f t="shared" si="9"/>
        <v>1.899827288428323E-2</v>
      </c>
      <c r="AB21" s="36">
        <f t="shared" si="0"/>
        <v>596</v>
      </c>
      <c r="AC21" s="40">
        <f t="shared" si="10"/>
        <v>3516.4</v>
      </c>
      <c r="AD21" s="39">
        <f t="shared" si="1"/>
        <v>-1.6666666666666642E-2</v>
      </c>
      <c r="AE21" s="39">
        <v>-7.7066134109401968E-2</v>
      </c>
      <c r="AF21" s="39">
        <f t="shared" si="2"/>
        <v>-1.6666666666666642E-2</v>
      </c>
      <c r="AG21" s="63"/>
      <c r="AH21" s="63"/>
      <c r="AI21" s="63"/>
    </row>
    <row r="22" spans="1:35">
      <c r="A22" s="49" t="s">
        <v>59</v>
      </c>
      <c r="B22" s="49" t="s">
        <v>60</v>
      </c>
      <c r="C22" s="49" t="s">
        <v>193</v>
      </c>
      <c r="D22" s="49">
        <v>8</v>
      </c>
      <c r="E22" s="50">
        <f t="shared" si="3"/>
        <v>15.53</v>
      </c>
      <c r="F22" s="49">
        <f>VLOOKUP(A22,'Supplier 1'!B13:R1143,17,0)</f>
        <v>15.53</v>
      </c>
      <c r="G22" s="51"/>
      <c r="H22" s="49">
        <v>50</v>
      </c>
      <c r="I22" s="52">
        <f t="shared" si="4"/>
        <v>3.4127495170637435E-2</v>
      </c>
      <c r="J22" s="51">
        <f t="shared" si="5"/>
        <v>776.5</v>
      </c>
      <c r="K22" s="50">
        <f t="shared" si="11"/>
        <v>776.5</v>
      </c>
      <c r="L22" s="49" t="s">
        <v>194</v>
      </c>
      <c r="M22" s="53">
        <f t="shared" si="6"/>
        <v>750</v>
      </c>
      <c r="N22" s="54">
        <v>97087</v>
      </c>
      <c r="O22" s="49" t="s">
        <v>168</v>
      </c>
      <c r="P22" s="49"/>
      <c r="Q22" s="50">
        <f t="shared" si="12"/>
        <v>15</v>
      </c>
      <c r="R22" s="50">
        <f>VLOOKUP(N22,'Supplier 2'!B21:R625,17,0)</f>
        <v>15</v>
      </c>
      <c r="S22" s="51"/>
      <c r="T22" s="51"/>
      <c r="U22" s="53">
        <f t="shared" si="13"/>
        <v>750</v>
      </c>
      <c r="V22" s="52">
        <v>-0.10912143256855079</v>
      </c>
      <c r="W22" s="52">
        <f t="shared" si="7"/>
        <v>3.4127495170637477E-2</v>
      </c>
      <c r="X22" s="25" t="s">
        <v>194</v>
      </c>
      <c r="Y22" s="51">
        <f>VLOOKUP(X22,'Supplier 3'!B24:R546,17,0)</f>
        <v>14</v>
      </c>
      <c r="Z22" s="50">
        <f t="shared" si="8"/>
        <v>14</v>
      </c>
      <c r="AA22" s="52">
        <f t="shared" si="9"/>
        <v>-9.8518995492594977E-2</v>
      </c>
      <c r="AB22" s="49">
        <f t="shared" si="0"/>
        <v>50</v>
      </c>
      <c r="AC22" s="53">
        <f t="shared" si="10"/>
        <v>700</v>
      </c>
      <c r="AD22" s="52">
        <f t="shared" si="1"/>
        <v>-6.6666666666666666E-2</v>
      </c>
      <c r="AE22" s="52">
        <v>-0.13748429648241201</v>
      </c>
      <c r="AF22" s="52">
        <f t="shared" si="2"/>
        <v>-6.6666666666666666E-2</v>
      </c>
      <c r="AG22" s="63"/>
      <c r="AH22" s="63"/>
      <c r="AI22" s="63"/>
    </row>
    <row r="23" spans="1:35">
      <c r="A23" s="36" t="s">
        <v>61</v>
      </c>
      <c r="B23" s="36" t="s">
        <v>62</v>
      </c>
      <c r="C23" s="36" t="s">
        <v>195</v>
      </c>
      <c r="D23" s="36">
        <v>10</v>
      </c>
      <c r="E23" s="37">
        <f t="shared" si="3"/>
        <v>11.74</v>
      </c>
      <c r="F23" s="36">
        <f>VLOOKUP(A23,'Supplier 1'!B14:R1144,17,0)</f>
        <v>11.74</v>
      </c>
      <c r="G23" s="38"/>
      <c r="H23" s="36">
        <v>64</v>
      </c>
      <c r="I23" s="39">
        <f t="shared" si="4"/>
        <v>0.10562180579216356</v>
      </c>
      <c r="J23" s="38">
        <f t="shared" si="5"/>
        <v>751.36</v>
      </c>
      <c r="K23" s="37">
        <f t="shared" si="11"/>
        <v>751.36</v>
      </c>
      <c r="L23" s="36" t="s">
        <v>196</v>
      </c>
      <c r="M23" s="40">
        <f t="shared" si="6"/>
        <v>672</v>
      </c>
      <c r="N23" s="41">
        <v>97088</v>
      </c>
      <c r="O23" s="36" t="s">
        <v>168</v>
      </c>
      <c r="P23" s="36"/>
      <c r="Q23" s="37">
        <f t="shared" si="12"/>
        <v>10.5</v>
      </c>
      <c r="R23" s="37">
        <f>VLOOKUP(N23,'Supplier 2'!B22:R626,17,0)</f>
        <v>10.5</v>
      </c>
      <c r="S23" s="38"/>
      <c r="T23" s="38"/>
      <c r="U23" s="40">
        <f t="shared" si="13"/>
        <v>672</v>
      </c>
      <c r="V23" s="39">
        <v>-0.1133333333333332</v>
      </c>
      <c r="W23" s="39">
        <f t="shared" si="7"/>
        <v>0.10562180579216356</v>
      </c>
      <c r="X23" s="20" t="s">
        <v>196</v>
      </c>
      <c r="Y23" s="38">
        <f>VLOOKUP(X23,'Supplier 3'!B25:R547,17,0)</f>
        <v>8.5</v>
      </c>
      <c r="Z23" s="37">
        <f t="shared" si="8"/>
        <v>8.5</v>
      </c>
      <c r="AA23" s="39">
        <f t="shared" si="9"/>
        <v>-0.27597955706984667</v>
      </c>
      <c r="AB23" s="36">
        <f t="shared" si="0"/>
        <v>64</v>
      </c>
      <c r="AC23" s="40">
        <f t="shared" si="10"/>
        <v>544</v>
      </c>
      <c r="AD23" s="39">
        <f t="shared" si="1"/>
        <v>-0.19047619047619047</v>
      </c>
      <c r="AE23" s="39">
        <v>-0.23383458646616534</v>
      </c>
      <c r="AF23" s="39">
        <f t="shared" si="2"/>
        <v>-0.19047619047619047</v>
      </c>
      <c r="AG23" s="63"/>
      <c r="AH23" s="63"/>
      <c r="AI23" s="63"/>
    </row>
    <row r="24" spans="1:35">
      <c r="A24" s="49" t="s">
        <v>63</v>
      </c>
      <c r="B24" s="49" t="s">
        <v>64</v>
      </c>
      <c r="C24" s="49" t="s">
        <v>197</v>
      </c>
      <c r="D24" s="49">
        <v>1</v>
      </c>
      <c r="E24" s="50">
        <f t="shared" si="3"/>
        <v>1.1499999999999999</v>
      </c>
      <c r="F24" s="49">
        <f>VLOOKUP(A24,'Supplier 1'!B15:R1145,17,0)</f>
        <v>1.1499999999999999</v>
      </c>
      <c r="G24" s="51"/>
      <c r="H24" s="49">
        <v>616</v>
      </c>
      <c r="I24" s="52">
        <f t="shared" si="4"/>
        <v>-3.2608695652173995E-2</v>
      </c>
      <c r="J24" s="51">
        <f t="shared" si="5"/>
        <v>708.4</v>
      </c>
      <c r="K24" s="50">
        <f t="shared" si="11"/>
        <v>708.4</v>
      </c>
      <c r="L24" s="49" t="s">
        <v>198</v>
      </c>
      <c r="M24" s="53">
        <f t="shared" si="6"/>
        <v>731.5</v>
      </c>
      <c r="N24" s="54">
        <v>97089</v>
      </c>
      <c r="O24" s="49" t="s">
        <v>168</v>
      </c>
      <c r="P24" s="49"/>
      <c r="Q24" s="50">
        <f>R24/16</f>
        <v>1.1875</v>
      </c>
      <c r="R24" s="50">
        <f>VLOOKUP(N24,'Supplier 2'!B23:R627,17,0)</f>
        <v>19</v>
      </c>
      <c r="S24" s="51"/>
      <c r="T24" s="51"/>
      <c r="U24" s="53">
        <f t="shared" si="13"/>
        <v>731.5</v>
      </c>
      <c r="V24" s="52">
        <v>-5.3333333333333337E-2</v>
      </c>
      <c r="W24" s="52">
        <f t="shared" si="7"/>
        <v>-3.2608695652173947E-2</v>
      </c>
      <c r="X24" s="49" t="s">
        <v>199</v>
      </c>
      <c r="Y24" s="51">
        <f>VLOOKUP(X24,'Supplier 3'!B26:R548,17,0)</f>
        <v>1.61</v>
      </c>
      <c r="Z24" s="50">
        <f t="shared" si="8"/>
        <v>1.61</v>
      </c>
      <c r="AA24" s="52">
        <f t="shared" si="9"/>
        <v>0.40000000000000019</v>
      </c>
      <c r="AB24" s="49">
        <f t="shared" si="0"/>
        <v>616</v>
      </c>
      <c r="AC24" s="53">
        <f t="shared" si="10"/>
        <v>991.7600000000001</v>
      </c>
      <c r="AD24" s="52">
        <f t="shared" si="1"/>
        <v>0.35578947368421066</v>
      </c>
      <c r="AE24" s="52">
        <v>0.37639839034205241</v>
      </c>
      <c r="AF24" s="52">
        <f t="shared" si="2"/>
        <v>0.35578947368421066</v>
      </c>
      <c r="AG24" s="63"/>
      <c r="AH24" s="63"/>
      <c r="AI24" s="63"/>
    </row>
    <row r="25" spans="1:35">
      <c r="A25" s="36" t="s">
        <v>65</v>
      </c>
      <c r="B25" s="36" t="s">
        <v>66</v>
      </c>
      <c r="C25" s="36" t="s">
        <v>200</v>
      </c>
      <c r="D25" s="36">
        <v>5</v>
      </c>
      <c r="E25" s="37">
        <f t="shared" si="3"/>
        <v>11.84</v>
      </c>
      <c r="F25" s="36">
        <f>VLOOKUP(A25,'Supplier 1'!B16:R1146,17,0)</f>
        <v>11.84</v>
      </c>
      <c r="G25" s="38"/>
      <c r="H25" s="36">
        <v>182</v>
      </c>
      <c r="I25" s="39">
        <f t="shared" si="4"/>
        <v>2.8716216216216204E-2</v>
      </c>
      <c r="J25" s="38">
        <f t="shared" si="5"/>
        <v>2154.88</v>
      </c>
      <c r="K25" s="37">
        <f t="shared" si="11"/>
        <v>2154.88</v>
      </c>
      <c r="L25" s="36" t="s">
        <v>201</v>
      </c>
      <c r="M25" s="40">
        <f t="shared" si="6"/>
        <v>2093</v>
      </c>
      <c r="N25" s="41">
        <v>98111</v>
      </c>
      <c r="O25" s="36" t="s">
        <v>186</v>
      </c>
      <c r="P25" s="36">
        <v>2</v>
      </c>
      <c r="Q25" s="37">
        <f t="shared" si="12"/>
        <v>11.5</v>
      </c>
      <c r="R25" s="37">
        <f>VLOOKUP(N25,'Supplier 2'!B24:R628,17,0)</f>
        <v>11.5</v>
      </c>
      <c r="S25" s="38">
        <v>2</v>
      </c>
      <c r="T25" s="38">
        <v>1</v>
      </c>
      <c r="U25" s="40">
        <f t="shared" si="13"/>
        <v>2093</v>
      </c>
      <c r="V25" s="39">
        <v>-8.2306554953178721E-2</v>
      </c>
      <c r="W25" s="39">
        <f t="shared" si="7"/>
        <v>2.8716216216216266E-2</v>
      </c>
      <c r="X25" s="36" t="s">
        <v>202</v>
      </c>
      <c r="Y25" s="38">
        <f>VLOOKUP(X25,'Supplier 3'!B27:R549,17,0)</f>
        <v>7</v>
      </c>
      <c r="Z25" s="37">
        <f t="shared" si="8"/>
        <v>7</v>
      </c>
      <c r="AA25" s="39">
        <f t="shared" si="9"/>
        <v>-0.40878378378378383</v>
      </c>
      <c r="AB25" s="36">
        <f t="shared" si="0"/>
        <v>182</v>
      </c>
      <c r="AC25" s="40">
        <f t="shared" si="10"/>
        <v>1274</v>
      </c>
      <c r="AD25" s="39">
        <f t="shared" si="1"/>
        <v>-0.39130434782608697</v>
      </c>
      <c r="AE25" s="39">
        <v>-0.42140858791497005</v>
      </c>
      <c r="AF25" s="39">
        <f t="shared" si="2"/>
        <v>-0.39130434782608697</v>
      </c>
      <c r="AG25" s="63"/>
      <c r="AH25" s="63"/>
      <c r="AI25" s="63"/>
    </row>
    <row r="26" spans="1:35">
      <c r="A26" s="49" t="s">
        <v>67</v>
      </c>
      <c r="B26" s="49" t="s">
        <v>68</v>
      </c>
      <c r="C26" s="49" t="s">
        <v>177</v>
      </c>
      <c r="D26" s="49">
        <v>2</v>
      </c>
      <c r="E26" s="50">
        <f t="shared" si="3"/>
        <v>5.58</v>
      </c>
      <c r="F26" s="49">
        <f>VLOOKUP(A26,'Supplier 1'!B17:R1147,17,0)</f>
        <v>5.58</v>
      </c>
      <c r="G26" s="51"/>
      <c r="H26" s="49">
        <v>257</v>
      </c>
      <c r="I26" s="52">
        <f t="shared" si="4"/>
        <v>6.8100358422939045E-2</v>
      </c>
      <c r="J26" s="51">
        <f t="shared" si="5"/>
        <v>1434.06</v>
      </c>
      <c r="K26" s="50">
        <f t="shared" si="11"/>
        <v>1434.06</v>
      </c>
      <c r="L26" s="49" t="s">
        <v>203</v>
      </c>
      <c r="M26" s="53">
        <f t="shared" si="6"/>
        <v>1336.4</v>
      </c>
      <c r="N26" s="49">
        <v>98122</v>
      </c>
      <c r="O26" s="49" t="s">
        <v>179</v>
      </c>
      <c r="P26" s="49"/>
      <c r="Q26" s="50">
        <f t="shared" si="12"/>
        <v>5.2</v>
      </c>
      <c r="R26" s="50">
        <f>VLOOKUP(N26,'Supplier 2'!B25:R629,17,0)</f>
        <v>5.2</v>
      </c>
      <c r="S26" s="51"/>
      <c r="T26" s="51"/>
      <c r="U26" s="53">
        <f t="shared" si="13"/>
        <v>1336.4</v>
      </c>
      <c r="V26" s="52">
        <v>-0.35748792270531399</v>
      </c>
      <c r="W26" s="52">
        <f t="shared" si="7"/>
        <v>6.8100358422938975E-2</v>
      </c>
      <c r="X26" s="49" t="s">
        <v>203</v>
      </c>
      <c r="Y26" s="51">
        <f>VLOOKUP(X26,'Supplier 3'!B28:R550,17,0)</f>
        <v>5.25</v>
      </c>
      <c r="Z26" s="50">
        <f>Y26/2.5*2</f>
        <v>4.2</v>
      </c>
      <c r="AA26" s="52">
        <f t="shared" si="9"/>
        <v>-0.24731182795698917</v>
      </c>
      <c r="AB26" s="49">
        <f t="shared" si="0"/>
        <v>257</v>
      </c>
      <c r="AC26" s="53">
        <f t="shared" si="10"/>
        <v>1079.4000000000001</v>
      </c>
      <c r="AD26" s="52">
        <f t="shared" si="1"/>
        <v>-0.19230769230769229</v>
      </c>
      <c r="AE26" s="52">
        <v>-0.47037828033117823</v>
      </c>
      <c r="AF26" s="52">
        <f t="shared" si="2"/>
        <v>-0.19230769230769229</v>
      </c>
      <c r="AG26" s="63"/>
      <c r="AH26" s="63"/>
      <c r="AI26" s="63"/>
    </row>
    <row r="27" spans="1:35">
      <c r="A27" s="36" t="s">
        <v>69</v>
      </c>
      <c r="B27" s="36" t="s">
        <v>70</v>
      </c>
      <c r="C27" s="36" t="s">
        <v>166</v>
      </c>
      <c r="D27" s="36">
        <v>1</v>
      </c>
      <c r="E27" s="37">
        <f t="shared" si="3"/>
        <v>1.63</v>
      </c>
      <c r="F27" s="36">
        <f>VLOOKUP(A27,'Supplier 1'!B18:R1148,17,0)</f>
        <v>1.63</v>
      </c>
      <c r="G27" s="38">
        <v>2</v>
      </c>
      <c r="H27" s="36">
        <v>326</v>
      </c>
      <c r="I27" s="39">
        <f t="shared" si="4"/>
        <v>-0.16564417177914112</v>
      </c>
      <c r="J27" s="38">
        <f t="shared" si="5"/>
        <v>531.38</v>
      </c>
      <c r="K27" s="37">
        <f t="shared" si="11"/>
        <v>531.38</v>
      </c>
      <c r="L27" s="36" t="s">
        <v>204</v>
      </c>
      <c r="M27" s="40">
        <f t="shared" si="6"/>
        <v>619.4</v>
      </c>
      <c r="N27" s="41">
        <v>97714</v>
      </c>
      <c r="O27" s="36" t="s">
        <v>168</v>
      </c>
      <c r="P27" s="36"/>
      <c r="Q27" s="37">
        <f t="shared" si="12"/>
        <v>1.9</v>
      </c>
      <c r="R27" s="37">
        <f>VLOOKUP(N27,'Supplier 2'!B26:R630,17,0)</f>
        <v>1.9</v>
      </c>
      <c r="S27" s="38"/>
      <c r="T27" s="38"/>
      <c r="U27" s="40">
        <f t="shared" si="13"/>
        <v>619.4</v>
      </c>
      <c r="V27" s="39">
        <v>6.0747663551401883E-2</v>
      </c>
      <c r="W27" s="39">
        <f t="shared" si="7"/>
        <v>-0.16564417177914106</v>
      </c>
      <c r="X27" s="36" t="s">
        <v>204</v>
      </c>
      <c r="Y27" s="38">
        <f>VLOOKUP(X27,'Supplier 3'!B29:R551,17,0)</f>
        <v>1.8</v>
      </c>
      <c r="Z27" s="37">
        <f t="shared" si="8"/>
        <v>1.8</v>
      </c>
      <c r="AA27" s="39">
        <f t="shared" si="9"/>
        <v>0.1042944785276075</v>
      </c>
      <c r="AB27" s="36">
        <f t="shared" si="0"/>
        <v>326</v>
      </c>
      <c r="AC27" s="40">
        <f t="shared" si="10"/>
        <v>586.80000000000007</v>
      </c>
      <c r="AD27" s="39">
        <f t="shared" si="1"/>
        <v>-5.2631578947368279E-2</v>
      </c>
      <c r="AE27" s="39">
        <v>0.31958847511423649</v>
      </c>
      <c r="AF27" s="39">
        <f t="shared" si="2"/>
        <v>-5.2631578947368279E-2</v>
      </c>
      <c r="AG27" s="63"/>
      <c r="AH27" s="63"/>
      <c r="AI27" s="63"/>
    </row>
    <row r="28" spans="1:35">
      <c r="A28" s="49" t="s">
        <v>71</v>
      </c>
      <c r="B28" s="49" t="s">
        <v>72</v>
      </c>
      <c r="C28" s="49" t="s">
        <v>184</v>
      </c>
      <c r="D28" s="49">
        <v>5</v>
      </c>
      <c r="E28" s="50">
        <f t="shared" si="3"/>
        <v>10.79</v>
      </c>
      <c r="F28" s="49">
        <f>VLOOKUP(A28,'Supplier 1'!B19:R1149,17,0)</f>
        <v>10.79</v>
      </c>
      <c r="G28" s="51"/>
      <c r="H28" s="49">
        <v>105</v>
      </c>
      <c r="I28" s="52">
        <f t="shared" si="4"/>
        <v>-0.11214087117701585</v>
      </c>
      <c r="J28" s="51">
        <f t="shared" si="5"/>
        <v>1132.9499999999998</v>
      </c>
      <c r="K28" s="50">
        <f t="shared" si="11"/>
        <v>1132.9499999999998</v>
      </c>
      <c r="L28" s="49" t="s">
        <v>205</v>
      </c>
      <c r="M28" s="53">
        <f t="shared" si="6"/>
        <v>1260</v>
      </c>
      <c r="N28" s="54">
        <v>97090</v>
      </c>
      <c r="O28" s="49" t="s">
        <v>206</v>
      </c>
      <c r="P28" s="49"/>
      <c r="Q28" s="50">
        <f t="shared" si="12"/>
        <v>12</v>
      </c>
      <c r="R28" s="50">
        <f>VLOOKUP(N28,'Supplier 2'!B27:R631,17,0)</f>
        <v>12</v>
      </c>
      <c r="S28" s="51"/>
      <c r="T28" s="51"/>
      <c r="U28" s="53">
        <f t="shared" si="13"/>
        <v>1260</v>
      </c>
      <c r="V28" s="52">
        <v>-0.33077660594439112</v>
      </c>
      <c r="W28" s="52">
        <f t="shared" si="7"/>
        <v>-0.11214087117701593</v>
      </c>
      <c r="X28" s="25" t="s">
        <v>205</v>
      </c>
      <c r="Y28" s="51">
        <f>VLOOKUP(X28,'Supplier 3'!B30:R552,17,0)</f>
        <v>12.8</v>
      </c>
      <c r="Z28" s="50">
        <f t="shared" si="8"/>
        <v>12.8</v>
      </c>
      <c r="AA28" s="52">
        <f t="shared" si="9"/>
        <v>0.18628359592215032</v>
      </c>
      <c r="AB28" s="49">
        <f t="shared" si="0"/>
        <v>105</v>
      </c>
      <c r="AC28" s="53">
        <f t="shared" si="10"/>
        <v>1344</v>
      </c>
      <c r="AD28" s="52">
        <f t="shared" si="1"/>
        <v>6.6666666666666666E-2</v>
      </c>
      <c r="AE28" s="52">
        <v>0.10206376264916028</v>
      </c>
      <c r="AF28" s="52">
        <f t="shared" si="2"/>
        <v>6.6666666666666666E-2</v>
      </c>
      <c r="AG28" s="63"/>
      <c r="AH28" s="63"/>
      <c r="AI28" s="63"/>
    </row>
    <row r="29" spans="1:35">
      <c r="A29" s="36" t="s">
        <v>73</v>
      </c>
      <c r="B29" s="36" t="s">
        <v>74</v>
      </c>
      <c r="C29" s="36" t="s">
        <v>207</v>
      </c>
      <c r="D29" s="36">
        <v>14</v>
      </c>
      <c r="E29" s="37">
        <f t="shared" si="3"/>
        <v>11.53</v>
      </c>
      <c r="F29" s="36">
        <f>VLOOKUP(A29,'Supplier 1'!B20:R1150,17,0)</f>
        <v>11.53</v>
      </c>
      <c r="G29" s="38"/>
      <c r="H29" s="36">
        <v>123</v>
      </c>
      <c r="I29" s="39">
        <f t="shared" si="4"/>
        <v>-1.0407632263660104E-2</v>
      </c>
      <c r="J29" s="38">
        <f t="shared" si="5"/>
        <v>1418.1899999999998</v>
      </c>
      <c r="K29" s="37">
        <f t="shared" si="11"/>
        <v>1418.1899999999998</v>
      </c>
      <c r="L29" s="36" t="s">
        <v>208</v>
      </c>
      <c r="M29" s="40">
        <f t="shared" si="6"/>
        <v>1432.95</v>
      </c>
      <c r="N29" s="41">
        <v>97038</v>
      </c>
      <c r="O29" s="36" t="s">
        <v>168</v>
      </c>
      <c r="P29" s="36"/>
      <c r="Q29" s="37">
        <f t="shared" si="12"/>
        <v>11.65</v>
      </c>
      <c r="R29" s="37">
        <f>VLOOKUP(N29,'Supplier 2'!B28:R632,17,0)</f>
        <v>11.65</v>
      </c>
      <c r="S29" s="38"/>
      <c r="T29" s="38"/>
      <c r="U29" s="40">
        <f t="shared" si="13"/>
        <v>1432.95</v>
      </c>
      <c r="V29" s="39">
        <v>0.13432835820895514</v>
      </c>
      <c r="W29" s="39">
        <f t="shared" si="7"/>
        <v>-1.0407632263660172E-2</v>
      </c>
      <c r="X29" s="36" t="s">
        <v>208</v>
      </c>
      <c r="Y29" s="38">
        <f>VLOOKUP(X29,'Supplier 3'!B31:R553,17,0)</f>
        <v>7.2</v>
      </c>
      <c r="Z29" s="37">
        <f>Y29/12*14</f>
        <v>8.4</v>
      </c>
      <c r="AA29" s="39">
        <f t="shared" si="9"/>
        <v>-0.27146574154379866</v>
      </c>
      <c r="AB29" s="36">
        <f t="shared" si="0"/>
        <v>123</v>
      </c>
      <c r="AC29" s="40">
        <f>Z29*H29</f>
        <v>1033.2</v>
      </c>
      <c r="AD29" s="39">
        <f>(AC29-U29)/U29</f>
        <v>-0.27896995708154504</v>
      </c>
      <c r="AE29" s="39">
        <v>0.4806036831208455</v>
      </c>
      <c r="AF29" s="39">
        <f t="shared" si="2"/>
        <v>-0.27896995708154504</v>
      </c>
      <c r="AG29" s="63"/>
      <c r="AH29" s="63"/>
      <c r="AI29" s="63"/>
    </row>
    <row r="30" spans="1:35">
      <c r="A30" s="49" t="s">
        <v>75</v>
      </c>
      <c r="B30" s="49" t="s">
        <v>76</v>
      </c>
      <c r="C30" s="49" t="s">
        <v>209</v>
      </c>
      <c r="D30" s="49">
        <v>360</v>
      </c>
      <c r="E30" s="50">
        <v>132.68</v>
      </c>
      <c r="F30" s="49">
        <f>VLOOKUP(A30,'Supplier 1'!B21:R1151,17,0)</f>
        <v>71.58</v>
      </c>
      <c r="G30" s="51"/>
      <c r="H30" s="49">
        <v>112</v>
      </c>
      <c r="I30" s="52">
        <f t="shared" si="4"/>
        <v>0.45734097075670788</v>
      </c>
      <c r="J30" s="51">
        <f t="shared" si="5"/>
        <v>14860.16</v>
      </c>
      <c r="K30" s="50">
        <f t="shared" si="11"/>
        <v>14860.16</v>
      </c>
      <c r="L30" s="49" t="s">
        <v>75</v>
      </c>
      <c r="M30" s="53">
        <f>Q30*H30</f>
        <v>8064</v>
      </c>
      <c r="N30" s="54">
        <v>777002</v>
      </c>
      <c r="O30" s="49" t="s">
        <v>210</v>
      </c>
      <c r="P30" s="49"/>
      <c r="Q30" s="50">
        <f t="shared" si="12"/>
        <v>72</v>
      </c>
      <c r="R30" s="50">
        <f>VLOOKUP(N30,'Supplier 2'!B29:R633,17,0)</f>
        <v>72</v>
      </c>
      <c r="S30" s="51"/>
      <c r="T30" s="51"/>
      <c r="U30" s="53">
        <f t="shared" si="13"/>
        <v>8064</v>
      </c>
      <c r="V30" s="52">
        <v>0.22108892400517177</v>
      </c>
      <c r="W30" s="52">
        <f t="shared" si="7"/>
        <v>0.45734097075670788</v>
      </c>
      <c r="X30" s="49" t="s">
        <v>211</v>
      </c>
      <c r="Y30" s="51">
        <f>VLOOKUP(X30,'Supplier 3'!B4:R668,17,0)</f>
        <v>69.75</v>
      </c>
      <c r="Z30" s="50">
        <f>Y30</f>
        <v>69.75</v>
      </c>
      <c r="AA30" s="52">
        <f t="shared" si="9"/>
        <v>-0.47429906542056072</v>
      </c>
      <c r="AB30" s="49">
        <f t="shared" si="0"/>
        <v>112</v>
      </c>
      <c r="AC30" s="53">
        <f t="shared" si="10"/>
        <v>7812</v>
      </c>
      <c r="AD30" s="52">
        <f t="shared" si="1"/>
        <v>-3.125E-2</v>
      </c>
      <c r="AE30" s="52">
        <v>0.35656862745098034</v>
      </c>
      <c r="AF30" s="52">
        <f t="shared" si="2"/>
        <v>-3.125E-2</v>
      </c>
      <c r="AG30" s="63"/>
      <c r="AH30" s="63"/>
      <c r="AI30" s="63"/>
    </row>
    <row r="31" spans="1:35">
      <c r="A31" s="36" t="s">
        <v>77</v>
      </c>
      <c r="B31" s="36" t="s">
        <v>78</v>
      </c>
      <c r="C31" s="36" t="s">
        <v>197</v>
      </c>
      <c r="D31" s="36">
        <v>1</v>
      </c>
      <c r="E31" s="37">
        <f t="shared" si="3"/>
        <v>5.21</v>
      </c>
      <c r="F31" s="36">
        <f>VLOOKUP(A31,'Supplier 1'!B22:R1152,17,0)</f>
        <v>5.21</v>
      </c>
      <c r="G31" s="38"/>
      <c r="H31" s="36">
        <v>112</v>
      </c>
      <c r="I31" s="39">
        <f t="shared" si="4"/>
        <v>-0.199616122840691</v>
      </c>
      <c r="J31" s="38">
        <f t="shared" si="5"/>
        <v>583.52</v>
      </c>
      <c r="K31" s="37">
        <f>H31*E31</f>
        <v>583.52</v>
      </c>
      <c r="L31" s="36" t="s">
        <v>212</v>
      </c>
      <c r="M31" s="40">
        <f>Q31*H31</f>
        <v>700</v>
      </c>
      <c r="N31" s="36">
        <v>98141</v>
      </c>
      <c r="O31" s="36" t="s">
        <v>173</v>
      </c>
      <c r="P31" s="36"/>
      <c r="Q31" s="37">
        <f t="shared" si="12"/>
        <v>6.25</v>
      </c>
      <c r="R31" s="37">
        <f>VLOOKUP(N31,'Supplier 2'!B30:R634,17,0)</f>
        <v>6.25</v>
      </c>
      <c r="S31" s="38"/>
      <c r="T31" s="38"/>
      <c r="U31" s="40">
        <f t="shared" si="13"/>
        <v>700</v>
      </c>
      <c r="V31" s="39">
        <v>-0.15517241379310337</v>
      </c>
      <c r="W31" s="39">
        <f t="shared" si="7"/>
        <v>-0.19961612284069102</v>
      </c>
      <c r="X31" s="36" t="s">
        <v>212</v>
      </c>
      <c r="Y31" s="38">
        <f>VLOOKUP(X31,'Supplier 3'!B33:R555,17,0)</f>
        <v>5.4</v>
      </c>
      <c r="Z31" s="37">
        <f>Y31</f>
        <v>5.4</v>
      </c>
      <c r="AA31" s="39">
        <f t="shared" si="9"/>
        <v>3.6468330134357158E-2</v>
      </c>
      <c r="AB31" s="36">
        <f t="shared" si="0"/>
        <v>112</v>
      </c>
      <c r="AC31" s="40">
        <f t="shared" si="10"/>
        <v>604.80000000000007</v>
      </c>
      <c r="AD31" s="39">
        <f t="shared" si="1"/>
        <v>-0.1359999999999999</v>
      </c>
      <c r="AE31" s="39">
        <v>-0.25091107871720092</v>
      </c>
      <c r="AF31" s="39">
        <f t="shared" si="2"/>
        <v>-0.1359999999999999</v>
      </c>
      <c r="AG31" s="63"/>
      <c r="AH31" s="63"/>
      <c r="AI31" s="63"/>
    </row>
    <row r="32" spans="1:35">
      <c r="A32" s="49" t="s">
        <v>79</v>
      </c>
      <c r="B32" s="49" t="s">
        <v>80</v>
      </c>
      <c r="C32" s="49" t="s">
        <v>184</v>
      </c>
      <c r="D32" s="49">
        <v>5</v>
      </c>
      <c r="E32" s="50">
        <f t="shared" si="3"/>
        <v>13.32</v>
      </c>
      <c r="F32" s="49">
        <f>VLOOKUP(A32,'Supplier 1'!B23:R1153,17,0)</f>
        <v>13.32</v>
      </c>
      <c r="G32" s="51"/>
      <c r="H32" s="49">
        <v>56</v>
      </c>
      <c r="I32" s="52">
        <f t="shared" si="4"/>
        <v>6.1561561561561583E-2</v>
      </c>
      <c r="J32" s="51">
        <f t="shared" si="5"/>
        <v>745.92000000000007</v>
      </c>
      <c r="K32" s="50">
        <f t="shared" si="11"/>
        <v>745.92000000000007</v>
      </c>
      <c r="L32" s="49" t="s">
        <v>213</v>
      </c>
      <c r="M32" s="53">
        <f t="shared" si="6"/>
        <v>700</v>
      </c>
      <c r="N32" s="54">
        <v>97092</v>
      </c>
      <c r="O32" s="49" t="s">
        <v>206</v>
      </c>
      <c r="P32" s="49"/>
      <c r="Q32" s="50">
        <f t="shared" si="12"/>
        <v>12.5</v>
      </c>
      <c r="R32" s="50">
        <f>VLOOKUP(N32,'Supplier 2'!B31:R635,17,0)</f>
        <v>12.5</v>
      </c>
      <c r="S32" s="51"/>
      <c r="T32" s="51"/>
      <c r="U32" s="53">
        <f t="shared" si="13"/>
        <v>700</v>
      </c>
      <c r="V32" s="52">
        <v>-0.20684168655529037</v>
      </c>
      <c r="W32" s="52">
        <f t="shared" si="7"/>
        <v>6.1561561561561652E-2</v>
      </c>
      <c r="X32" s="25" t="s">
        <v>213</v>
      </c>
      <c r="Y32" s="51">
        <f>VLOOKUP(X32,'Supplier 3'!B34:R556,17,0)</f>
        <v>10.8</v>
      </c>
      <c r="Z32" s="50">
        <f>Y32</f>
        <v>10.8</v>
      </c>
      <c r="AA32" s="52">
        <f t="shared" si="9"/>
        <v>-0.18918918918918917</v>
      </c>
      <c r="AB32" s="49">
        <f t="shared" si="0"/>
        <v>56</v>
      </c>
      <c r="AC32" s="53">
        <f t="shared" si="10"/>
        <v>604.80000000000007</v>
      </c>
      <c r="AD32" s="52">
        <f t="shared" si="1"/>
        <v>-0.1359999999999999</v>
      </c>
      <c r="AE32" s="52">
        <v>-0.63094282848545635</v>
      </c>
      <c r="AF32" s="52">
        <f t="shared" si="2"/>
        <v>-0.1359999999999999</v>
      </c>
      <c r="AG32" s="63"/>
      <c r="AH32" s="63"/>
      <c r="AI32" s="63"/>
    </row>
    <row r="33" spans="1:35">
      <c r="A33" s="36" t="s">
        <v>81</v>
      </c>
      <c r="B33" s="36" t="s">
        <v>82</v>
      </c>
      <c r="C33" s="36" t="s">
        <v>156</v>
      </c>
      <c r="D33" s="36">
        <v>6</v>
      </c>
      <c r="E33" s="37">
        <f t="shared" si="3"/>
        <v>3</v>
      </c>
      <c r="F33" s="36">
        <f>VLOOKUP(A33,'Supplier 1'!B24:R1154,17,0)</f>
        <v>3</v>
      </c>
      <c r="G33" s="38"/>
      <c r="H33" s="36">
        <v>432</v>
      </c>
      <c r="I33" s="39">
        <f t="shared" si="4"/>
        <v>0.33333333333333331</v>
      </c>
      <c r="J33" s="38">
        <f t="shared" si="5"/>
        <v>1296</v>
      </c>
      <c r="K33" s="37">
        <f t="shared" si="11"/>
        <v>1296</v>
      </c>
      <c r="L33" s="36" t="s">
        <v>214</v>
      </c>
      <c r="M33" s="40">
        <f t="shared" si="6"/>
        <v>864</v>
      </c>
      <c r="N33" s="36">
        <v>96234</v>
      </c>
      <c r="O33" s="36" t="s">
        <v>215</v>
      </c>
      <c r="P33" s="36"/>
      <c r="Q33" s="37">
        <f t="shared" si="12"/>
        <v>2</v>
      </c>
      <c r="R33" s="37">
        <f>VLOOKUP(N33,'Supplier 2'!B32:R636,17,0)</f>
        <v>2</v>
      </c>
      <c r="S33" s="38"/>
      <c r="T33" s="38"/>
      <c r="U33" s="40">
        <f t="shared" si="13"/>
        <v>864</v>
      </c>
      <c r="V33" s="39">
        <v>-0.55328125000000006</v>
      </c>
      <c r="W33" s="39">
        <f t="shared" si="7"/>
        <v>0.33333333333333331</v>
      </c>
      <c r="X33" s="20" t="s">
        <v>214</v>
      </c>
      <c r="Y33" s="38">
        <f>VLOOKUP(X33,'Supplier 3'!B15:R367,17,0)</f>
        <v>0.39</v>
      </c>
      <c r="Z33" s="37">
        <f>Y33*6</f>
        <v>2.34</v>
      </c>
      <c r="AA33" s="39">
        <f t="shared" si="9"/>
        <v>-0.22000000000000008</v>
      </c>
      <c r="AB33" s="36">
        <f t="shared" si="0"/>
        <v>432</v>
      </c>
      <c r="AC33" s="40">
        <f t="shared" si="10"/>
        <v>1010.8799999999999</v>
      </c>
      <c r="AD33" s="39">
        <f t="shared" si="1"/>
        <v>0.16999999999999987</v>
      </c>
      <c r="AE33" s="39">
        <v>-0.71215018649093031</v>
      </c>
      <c r="AF33" s="39">
        <f t="shared" si="2"/>
        <v>0.16999999999999987</v>
      </c>
      <c r="AG33" s="63"/>
      <c r="AH33" s="63"/>
      <c r="AI33" s="63"/>
    </row>
    <row r="34" spans="1:35">
      <c r="A34" s="49" t="s">
        <v>83</v>
      </c>
      <c r="B34" s="49" t="s">
        <v>84</v>
      </c>
      <c r="C34" s="49" t="s">
        <v>197</v>
      </c>
      <c r="D34" s="49">
        <v>1</v>
      </c>
      <c r="E34" s="50">
        <f t="shared" si="3"/>
        <v>1.32</v>
      </c>
      <c r="F34" s="49">
        <f>VLOOKUP(A34,'Supplier 1'!B4:S1134,17,0)</f>
        <v>1.32</v>
      </c>
      <c r="G34" s="51"/>
      <c r="H34" s="49">
        <v>445</v>
      </c>
      <c r="I34" s="52">
        <f t="shared" si="4"/>
        <v>4.5454545454545491E-2</v>
      </c>
      <c r="J34" s="51">
        <f t="shared" si="5"/>
        <v>587.4</v>
      </c>
      <c r="K34" s="50">
        <f t="shared" si="11"/>
        <v>587.4</v>
      </c>
      <c r="L34" s="49" t="s">
        <v>216</v>
      </c>
      <c r="M34" s="53">
        <f t="shared" si="6"/>
        <v>560.70000000000005</v>
      </c>
      <c r="N34" s="49">
        <v>96101</v>
      </c>
      <c r="O34" s="49" t="s">
        <v>168</v>
      </c>
      <c r="P34" s="49"/>
      <c r="Q34" s="50">
        <f t="shared" si="12"/>
        <v>1.26</v>
      </c>
      <c r="R34" s="50">
        <f>VLOOKUP(N34,'Supplier 2'!B4:S599,17,0)</f>
        <v>1.26</v>
      </c>
      <c r="S34" s="51"/>
      <c r="T34" s="51"/>
      <c r="U34" s="53">
        <f t="shared" si="13"/>
        <v>560.70000000000005</v>
      </c>
      <c r="V34" s="52">
        <v>-0.27979274611398969</v>
      </c>
      <c r="W34" s="52">
        <f t="shared" si="7"/>
        <v>4.5454545454545338E-2</v>
      </c>
      <c r="X34" s="49" t="s">
        <v>217</v>
      </c>
      <c r="Y34" s="51">
        <f>VLOOKUP(X34,'Supplier 3'!B36:R558,17,0)</f>
        <v>1.36</v>
      </c>
      <c r="Z34" s="50">
        <f t="shared" si="8"/>
        <v>1.36</v>
      </c>
      <c r="AA34" s="52">
        <f t="shared" si="9"/>
        <v>3.0303030303030422E-2</v>
      </c>
      <c r="AB34" s="49">
        <f t="shared" si="0"/>
        <v>445</v>
      </c>
      <c r="AC34" s="53">
        <f t="shared" si="10"/>
        <v>605.20000000000005</v>
      </c>
      <c r="AD34" s="52">
        <f t="shared" si="1"/>
        <v>7.9365079365079361E-2</v>
      </c>
      <c r="AE34" s="52">
        <v>-0.14304801057113503</v>
      </c>
      <c r="AF34" s="52">
        <f t="shared" si="2"/>
        <v>7.9365079365079361E-2</v>
      </c>
      <c r="AG34" s="63"/>
      <c r="AH34" s="63"/>
      <c r="AI34" s="63"/>
    </row>
    <row r="35" spans="1:35">
      <c r="A35" s="36" t="s">
        <v>85</v>
      </c>
      <c r="B35" s="36" t="s">
        <v>86</v>
      </c>
      <c r="C35" s="36" t="s">
        <v>195</v>
      </c>
      <c r="D35" s="36">
        <v>10</v>
      </c>
      <c r="E35" s="37">
        <f t="shared" si="3"/>
        <v>12.11</v>
      </c>
      <c r="F35" s="36">
        <f>VLOOKUP(A35,'Supplier 1'!B26:R1156,17,0)</f>
        <v>12.11</v>
      </c>
      <c r="G35" s="38"/>
      <c r="H35" s="36">
        <v>92</v>
      </c>
      <c r="I35" s="39">
        <f t="shared" si="4"/>
        <v>9.0834021469859156E-3</v>
      </c>
      <c r="J35" s="38">
        <f t="shared" si="5"/>
        <v>1114.1199999999999</v>
      </c>
      <c r="K35" s="37">
        <f t="shared" si="11"/>
        <v>1114.1199999999999</v>
      </c>
      <c r="L35" s="36" t="s">
        <v>218</v>
      </c>
      <c r="M35" s="40">
        <f t="shared" si="6"/>
        <v>1104</v>
      </c>
      <c r="N35" s="41">
        <v>97054</v>
      </c>
      <c r="O35" s="36" t="s">
        <v>168</v>
      </c>
      <c r="P35" s="36"/>
      <c r="Q35" s="37">
        <f t="shared" si="12"/>
        <v>12</v>
      </c>
      <c r="R35" s="37">
        <f>VLOOKUP(N35,'Supplier 2'!B34:R638,17,0)</f>
        <v>12</v>
      </c>
      <c r="S35" s="38"/>
      <c r="T35" s="38"/>
      <c r="U35" s="40">
        <f t="shared" si="13"/>
        <v>1104</v>
      </c>
      <c r="V35" s="39">
        <v>-0.10834629341627784</v>
      </c>
      <c r="W35" s="39">
        <f t="shared" si="7"/>
        <v>9.0834021469858653E-3</v>
      </c>
      <c r="X35" s="20" t="s">
        <v>218</v>
      </c>
      <c r="Y35" s="38">
        <f>VLOOKUP(X35,'Supplier 3'!B37:R559,17,0)</f>
        <v>10.9</v>
      </c>
      <c r="Z35" s="37">
        <f t="shared" si="8"/>
        <v>10.9</v>
      </c>
      <c r="AA35" s="39">
        <f t="shared" si="9"/>
        <v>-9.9917423616845427E-2</v>
      </c>
      <c r="AB35" s="36">
        <f t="shared" si="0"/>
        <v>92</v>
      </c>
      <c r="AC35" s="40">
        <f t="shared" si="10"/>
        <v>1002.8000000000001</v>
      </c>
      <c r="AD35" s="39">
        <f t="shared" si="1"/>
        <v>-9.1666666666666605E-2</v>
      </c>
      <c r="AE35" s="39">
        <v>0.15631229235880409</v>
      </c>
      <c r="AF35" s="39">
        <f t="shared" si="2"/>
        <v>-9.1666666666666605E-2</v>
      </c>
      <c r="AG35" s="63"/>
      <c r="AH35" s="63"/>
      <c r="AI35" s="63"/>
    </row>
    <row r="36" spans="1:35">
      <c r="A36" s="49" t="s">
        <v>87</v>
      </c>
      <c r="B36" s="49" t="s">
        <v>88</v>
      </c>
      <c r="C36" s="49" t="s">
        <v>197</v>
      </c>
      <c r="D36" s="49">
        <v>1</v>
      </c>
      <c r="E36" s="50">
        <f t="shared" si="3"/>
        <v>1.42</v>
      </c>
      <c r="F36" s="49">
        <f>VLOOKUP(A36,'Supplier 1'!B27:R1157,17,0)</f>
        <v>1.42</v>
      </c>
      <c r="G36" s="51"/>
      <c r="H36" s="49">
        <v>523</v>
      </c>
      <c r="I36" s="52">
        <f t="shared" si="4"/>
        <v>0.18309859154929578</v>
      </c>
      <c r="J36" s="51">
        <f t="shared" si="5"/>
        <v>742.66</v>
      </c>
      <c r="K36" s="50">
        <f t="shared" si="11"/>
        <v>742.66</v>
      </c>
      <c r="L36" s="49" t="s">
        <v>219</v>
      </c>
      <c r="M36" s="53">
        <f t="shared" si="6"/>
        <v>606.67999999999995</v>
      </c>
      <c r="N36" s="49">
        <v>96090</v>
      </c>
      <c r="O36" s="49" t="s">
        <v>168</v>
      </c>
      <c r="P36" s="49"/>
      <c r="Q36" s="50">
        <f t="shared" si="12"/>
        <v>1.1599999999999999</v>
      </c>
      <c r="R36" s="50">
        <f>VLOOKUP(N36,'Supplier 2'!B4:R608,17,0)</f>
        <v>1.1599999999999999</v>
      </c>
      <c r="S36" s="51"/>
      <c r="T36" s="51"/>
      <c r="U36" s="53">
        <f t="shared" si="13"/>
        <v>606.67999999999995</v>
      </c>
      <c r="V36" s="52">
        <v>-0.33333333333333331</v>
      </c>
      <c r="W36" s="52">
        <f t="shared" si="7"/>
        <v>0.18309859154929581</v>
      </c>
      <c r="X36" s="49" t="s">
        <v>220</v>
      </c>
      <c r="Y36" s="51">
        <f>VLOOKUP(X36,'Supplier 3'!B38:R560,17,0)</f>
        <v>1.17</v>
      </c>
      <c r="Z36" s="50">
        <f t="shared" si="8"/>
        <v>1.17</v>
      </c>
      <c r="AA36" s="52">
        <f t="shared" si="9"/>
        <v>-0.17605633802816903</v>
      </c>
      <c r="AB36" s="49">
        <f t="shared" si="0"/>
        <v>523</v>
      </c>
      <c r="AC36" s="53">
        <f t="shared" si="10"/>
        <v>611.91</v>
      </c>
      <c r="AD36" s="52">
        <f t="shared" si="1"/>
        <v>8.6206896551724449E-3</v>
      </c>
      <c r="AE36" s="52">
        <v>-0.28985507246376818</v>
      </c>
      <c r="AF36" s="52">
        <f t="shared" si="2"/>
        <v>8.6206896551724449E-3</v>
      </c>
      <c r="AG36" s="63"/>
      <c r="AH36" s="63"/>
      <c r="AI36" s="63"/>
    </row>
    <row r="37" spans="1:35">
      <c r="A37" s="36" t="s">
        <v>89</v>
      </c>
      <c r="B37" s="36" t="s">
        <v>90</v>
      </c>
      <c r="C37" s="36" t="s">
        <v>156</v>
      </c>
      <c r="D37" s="36">
        <v>6</v>
      </c>
      <c r="E37" s="37">
        <f t="shared" si="3"/>
        <v>2.68</v>
      </c>
      <c r="F37" s="36">
        <f>VLOOKUP(A37,'Supplier 1'!B28:R1158,17,0)</f>
        <v>2.68</v>
      </c>
      <c r="G37" s="38"/>
      <c r="H37" s="36">
        <v>207</v>
      </c>
      <c r="I37" s="39">
        <f t="shared" si="4"/>
        <v>0.2611940298507463</v>
      </c>
      <c r="J37" s="38">
        <f t="shared" si="5"/>
        <v>554.76</v>
      </c>
      <c r="K37" s="37">
        <f t="shared" si="11"/>
        <v>554.76</v>
      </c>
      <c r="L37" s="36" t="s">
        <v>221</v>
      </c>
      <c r="M37" s="40">
        <f t="shared" si="6"/>
        <v>409.86</v>
      </c>
      <c r="N37" s="41">
        <v>96200</v>
      </c>
      <c r="O37" s="36" t="s">
        <v>158</v>
      </c>
      <c r="P37" s="36"/>
      <c r="Q37" s="37">
        <f t="shared" si="12"/>
        <v>1.98</v>
      </c>
      <c r="R37" s="37">
        <f>VLOOKUP(N37,'Supplier 2'!B36:R640,17,0)</f>
        <v>1.98</v>
      </c>
      <c r="S37" s="38"/>
      <c r="T37" s="38"/>
      <c r="U37" s="40">
        <f t="shared" si="13"/>
        <v>409.86</v>
      </c>
      <c r="V37" s="39">
        <v>-0.54922279792746109</v>
      </c>
      <c r="W37" s="39">
        <f t="shared" ref="W37:W62" si="14">(K37-U37)/K37</f>
        <v>0.26119402985074625</v>
      </c>
      <c r="X37" s="20" t="s">
        <v>221</v>
      </c>
      <c r="Y37" s="38">
        <f>VLOOKUP(X37,'Supplier 3'!B4:R529,17,0)</f>
        <v>0.28000000000000003</v>
      </c>
      <c r="Z37" s="37">
        <f>Y37*6</f>
        <v>1.6800000000000002</v>
      </c>
      <c r="AA37" s="39">
        <f t="shared" ref="AA37:AA62" si="15">(AC37-K37)/K37</f>
        <v>-0.37313432835820887</v>
      </c>
      <c r="AB37" s="36">
        <f t="shared" ref="AB37:AB62" si="16">H37</f>
        <v>207</v>
      </c>
      <c r="AC37" s="40">
        <f t="shared" ref="AC37:AC62" si="17">Z37*H37</f>
        <v>347.76000000000005</v>
      </c>
      <c r="AD37" s="39">
        <f t="shared" ref="AD37:AD62" si="18">(AC37-U37)/U37</f>
        <v>-0.15151515151515144</v>
      </c>
      <c r="AE37" s="39">
        <v>-0.72228027400441175</v>
      </c>
      <c r="AF37" s="39">
        <f t="shared" ref="AF37:AF62" si="19">(AC37-U37)/U37</f>
        <v>-0.15151515151515144</v>
      </c>
      <c r="AG37" s="63"/>
      <c r="AH37" s="63"/>
      <c r="AI37" s="63"/>
    </row>
    <row r="38" spans="1:35">
      <c r="A38" s="49" t="s">
        <v>91</v>
      </c>
      <c r="B38" s="49" t="s">
        <v>92</v>
      </c>
      <c r="C38" s="49" t="s">
        <v>197</v>
      </c>
      <c r="D38" s="49">
        <v>1</v>
      </c>
      <c r="E38" s="50">
        <f t="shared" si="3"/>
        <v>4.68</v>
      </c>
      <c r="F38" s="49">
        <f>VLOOKUP(A38,'Supplier 1'!B29:R1159,17,0)</f>
        <v>4.68</v>
      </c>
      <c r="G38" s="51"/>
      <c r="H38" s="49">
        <v>134</v>
      </c>
      <c r="I38" s="52">
        <f t="shared" si="4"/>
        <v>-0.35327635327635332</v>
      </c>
      <c r="J38" s="51">
        <f t="shared" si="5"/>
        <v>627.12</v>
      </c>
      <c r="K38" s="50">
        <f t="shared" si="11"/>
        <v>627.12</v>
      </c>
      <c r="L38" s="49" t="s">
        <v>222</v>
      </c>
      <c r="M38" s="53">
        <f t="shared" si="6"/>
        <v>848.66666666666663</v>
      </c>
      <c r="N38" s="49">
        <v>96114</v>
      </c>
      <c r="O38" s="49" t="s">
        <v>223</v>
      </c>
      <c r="P38" s="49"/>
      <c r="Q38" s="50">
        <f>R38/6</f>
        <v>6.333333333333333</v>
      </c>
      <c r="R38" s="50">
        <f>VLOOKUP(N38,'Supplier 2'!B37:R641,17,0)</f>
        <v>38</v>
      </c>
      <c r="S38" s="51"/>
      <c r="T38" s="51"/>
      <c r="U38" s="53">
        <f t="shared" si="13"/>
        <v>848.66666666666663</v>
      </c>
      <c r="V38" s="52">
        <v>-5.5301877219685477E-2</v>
      </c>
      <c r="W38" s="52">
        <f t="shared" si="14"/>
        <v>-0.35327635327635321</v>
      </c>
      <c r="X38" s="49" t="s">
        <v>222</v>
      </c>
      <c r="Y38" s="51">
        <f>VLOOKUP(X38,'Supplier 3'!B40:R562,17,0)</f>
        <v>7.08</v>
      </c>
      <c r="Z38" s="50">
        <f t="shared" si="8"/>
        <v>7.08</v>
      </c>
      <c r="AA38" s="52">
        <f t="shared" si="15"/>
        <v>0.51282051282051289</v>
      </c>
      <c r="AB38" s="49">
        <f t="shared" si="16"/>
        <v>134</v>
      </c>
      <c r="AC38" s="53">
        <f t="shared" si="17"/>
        <v>948.72</v>
      </c>
      <c r="AD38" s="52">
        <f t="shared" si="18"/>
        <v>0.11789473684210534</v>
      </c>
      <c r="AE38" s="52">
        <v>-0.20537767085955741</v>
      </c>
      <c r="AF38" s="52">
        <f t="shared" si="19"/>
        <v>0.11789473684210534</v>
      </c>
      <c r="AG38" s="63"/>
      <c r="AH38" s="63"/>
      <c r="AI38" s="63"/>
    </row>
    <row r="39" spans="1:35">
      <c r="A39" s="36" t="s">
        <v>93</v>
      </c>
      <c r="B39" s="36" t="s">
        <v>224</v>
      </c>
      <c r="C39" s="36" t="s">
        <v>177</v>
      </c>
      <c r="D39" s="36">
        <v>2</v>
      </c>
      <c r="E39" s="37">
        <f t="shared" si="3"/>
        <v>7.63</v>
      </c>
      <c r="F39" s="36">
        <f>VLOOKUP(A39,'Supplier 1'!B30:R1160,17,0)</f>
        <v>7.63</v>
      </c>
      <c r="G39" s="38"/>
      <c r="H39" s="36">
        <v>216</v>
      </c>
      <c r="I39" s="39">
        <f t="shared" si="4"/>
        <v>8.9121887287024859E-2</v>
      </c>
      <c r="J39" s="38">
        <f t="shared" si="5"/>
        <v>1648.08</v>
      </c>
      <c r="K39" s="37">
        <f t="shared" si="11"/>
        <v>1648.08</v>
      </c>
      <c r="L39" s="36" t="s">
        <v>225</v>
      </c>
      <c r="M39" s="40">
        <f t="shared" si="6"/>
        <v>1501.2</v>
      </c>
      <c r="N39" s="36">
        <v>97096</v>
      </c>
      <c r="O39" s="36" t="s">
        <v>226</v>
      </c>
      <c r="P39" s="36"/>
      <c r="Q39" s="37">
        <f t="shared" si="12"/>
        <v>6.95</v>
      </c>
      <c r="R39" s="37">
        <f>VLOOKUP(N39,'Supplier 2'!B38:R642,17,0)</f>
        <v>6.95</v>
      </c>
      <c r="S39" s="38"/>
      <c r="T39" s="38"/>
      <c r="U39" s="40">
        <f t="shared" si="13"/>
        <v>1501.2</v>
      </c>
      <c r="V39" s="39">
        <v>-0.11324570273003048</v>
      </c>
      <c r="W39" s="39">
        <f t="shared" si="14"/>
        <v>8.9121887287024831E-2</v>
      </c>
      <c r="X39" s="36" t="s">
        <v>227</v>
      </c>
      <c r="Y39" s="38">
        <f>VLOOKUP(X39,'Supplier 3'!B41:R563,17,0)</f>
        <v>4.5</v>
      </c>
      <c r="Z39" s="37">
        <f t="shared" si="8"/>
        <v>4.5</v>
      </c>
      <c r="AA39" s="39">
        <f t="shared" si="15"/>
        <v>-0.41022280471821754</v>
      </c>
      <c r="AB39" s="36">
        <f t="shared" si="16"/>
        <v>216</v>
      </c>
      <c r="AC39" s="40">
        <f t="shared" si="17"/>
        <v>972</v>
      </c>
      <c r="AD39" s="39">
        <f t="shared" si="18"/>
        <v>-0.35251798561151082</v>
      </c>
      <c r="AE39" s="39">
        <v>9.9967839078443435E-2</v>
      </c>
      <c r="AF39" s="39">
        <f t="shared" si="19"/>
        <v>-0.35251798561151082</v>
      </c>
      <c r="AG39" s="63"/>
      <c r="AH39" s="63"/>
      <c r="AI39" s="63"/>
    </row>
    <row r="40" spans="1:35">
      <c r="A40" s="49" t="s">
        <v>95</v>
      </c>
      <c r="B40" s="49" t="s">
        <v>96</v>
      </c>
      <c r="C40" s="49" t="s">
        <v>197</v>
      </c>
      <c r="D40" s="49">
        <v>1</v>
      </c>
      <c r="E40" s="50">
        <f t="shared" si="3"/>
        <v>8.3699999999999992</v>
      </c>
      <c r="F40" s="49">
        <f>VLOOKUP(A40,'Supplier 1'!B31:R1161,17,0)</f>
        <v>8.3699999999999992</v>
      </c>
      <c r="G40" s="51"/>
      <c r="H40" s="49">
        <v>147</v>
      </c>
      <c r="I40" s="52">
        <f t="shared" si="4"/>
        <v>0.30704898446833928</v>
      </c>
      <c r="J40" s="51">
        <f t="shared" si="5"/>
        <v>1230.3899999999999</v>
      </c>
      <c r="K40" s="50">
        <f t="shared" si="11"/>
        <v>1230.3899999999999</v>
      </c>
      <c r="L40" s="49" t="s">
        <v>228</v>
      </c>
      <c r="M40" s="53">
        <f t="shared" si="6"/>
        <v>852.6</v>
      </c>
      <c r="N40" s="54">
        <v>97098</v>
      </c>
      <c r="O40" s="49" t="s">
        <v>229</v>
      </c>
      <c r="P40" s="49"/>
      <c r="Q40" s="50">
        <f t="shared" si="12"/>
        <v>5.8</v>
      </c>
      <c r="R40" s="50">
        <f>VLOOKUP(N40,'Supplier 2'!B39:R643,17,0)</f>
        <v>5.8</v>
      </c>
      <c r="S40" s="51">
        <v>2</v>
      </c>
      <c r="T40" s="51">
        <v>1.5</v>
      </c>
      <c r="U40" s="53">
        <f t="shared" si="13"/>
        <v>852.6</v>
      </c>
      <c r="V40" s="52">
        <v>7.0367474589524371E-3</v>
      </c>
      <c r="W40" s="52">
        <f t="shared" si="14"/>
        <v>0.30704898446833923</v>
      </c>
      <c r="X40" s="49" t="s">
        <v>230</v>
      </c>
      <c r="Y40" s="51">
        <f>VLOOKUP(X40,'Supplier 3'!B42:R564,17,0)</f>
        <v>6.4</v>
      </c>
      <c r="Z40" s="50">
        <f t="shared" si="8"/>
        <v>6.4</v>
      </c>
      <c r="AA40" s="52">
        <f t="shared" si="15"/>
        <v>-0.23536439665471909</v>
      </c>
      <c r="AB40" s="49">
        <f t="shared" si="16"/>
        <v>147</v>
      </c>
      <c r="AC40" s="53">
        <f t="shared" si="17"/>
        <v>940.80000000000007</v>
      </c>
      <c r="AD40" s="52">
        <f t="shared" si="18"/>
        <v>0.10344827586206902</v>
      </c>
      <c r="AE40" s="52">
        <v>-0.26863354037267084</v>
      </c>
      <c r="AF40" s="52">
        <f t="shared" si="19"/>
        <v>0.10344827586206902</v>
      </c>
      <c r="AG40" s="63"/>
      <c r="AH40" s="63"/>
      <c r="AI40" s="63"/>
    </row>
    <row r="41" spans="1:35">
      <c r="A41" s="36" t="s">
        <v>97</v>
      </c>
      <c r="B41" s="36" t="s">
        <v>98</v>
      </c>
      <c r="C41" s="36" t="s">
        <v>177</v>
      </c>
      <c r="D41" s="36">
        <v>2</v>
      </c>
      <c r="E41" s="37">
        <f t="shared" si="3"/>
        <v>7.79</v>
      </c>
      <c r="F41" s="36">
        <f>VLOOKUP(A41,'Supplier 1'!B32:R1162,17,0)</f>
        <v>7.79</v>
      </c>
      <c r="G41" s="38"/>
      <c r="H41" s="36">
        <v>117</v>
      </c>
      <c r="I41" s="39">
        <f t="shared" si="4"/>
        <v>0.10141206675224647</v>
      </c>
      <c r="J41" s="38">
        <f t="shared" si="5"/>
        <v>911.43</v>
      </c>
      <c r="K41" s="37">
        <f t="shared" si="11"/>
        <v>911.43</v>
      </c>
      <c r="L41" s="36" t="s">
        <v>231</v>
      </c>
      <c r="M41" s="40">
        <f t="shared" si="6"/>
        <v>819</v>
      </c>
      <c r="N41" s="41">
        <v>98185</v>
      </c>
      <c r="O41" s="36" t="s">
        <v>179</v>
      </c>
      <c r="P41" s="37" t="s">
        <v>232</v>
      </c>
      <c r="Q41" s="37">
        <f>R41/T41*S41</f>
        <v>7</v>
      </c>
      <c r="R41" s="37">
        <f>VLOOKUP(N41,'Supplier 2'!B40:R644,17,0)</f>
        <v>17.5</v>
      </c>
      <c r="S41" s="38">
        <v>2</v>
      </c>
      <c r="T41" s="38">
        <v>5</v>
      </c>
      <c r="U41" s="40">
        <f t="shared" si="13"/>
        <v>819</v>
      </c>
      <c r="V41" s="39">
        <v>-0.36834094368340942</v>
      </c>
      <c r="W41" s="39">
        <f t="shared" si="14"/>
        <v>0.10141206675224643</v>
      </c>
      <c r="X41" s="36" t="s">
        <v>233</v>
      </c>
      <c r="Y41" s="38">
        <f>VLOOKUP(X41,'Supplier 3'!B43:R565,17,0)</f>
        <v>5.23</v>
      </c>
      <c r="Z41" s="37">
        <f>Y41/2.5*2</f>
        <v>4.1840000000000002</v>
      </c>
      <c r="AA41" s="39">
        <f t="shared" si="15"/>
        <v>-0.46290115532734272</v>
      </c>
      <c r="AB41" s="36">
        <f t="shared" si="16"/>
        <v>117</v>
      </c>
      <c r="AC41" s="40">
        <f t="shared" si="17"/>
        <v>489.52800000000002</v>
      </c>
      <c r="AD41" s="39">
        <f t="shared" si="18"/>
        <v>-0.40228571428571425</v>
      </c>
      <c r="AE41" s="39">
        <v>0.40722891566265057</v>
      </c>
      <c r="AF41" s="39">
        <f t="shared" si="19"/>
        <v>-0.40228571428571425</v>
      </c>
      <c r="AG41" s="63"/>
      <c r="AH41" s="63"/>
      <c r="AI41" s="63"/>
    </row>
    <row r="42" spans="1:35">
      <c r="A42" s="49" t="s">
        <v>99</v>
      </c>
      <c r="B42" s="49" t="s">
        <v>100</v>
      </c>
      <c r="C42" s="49" t="s">
        <v>182</v>
      </c>
      <c r="D42" s="49">
        <v>2</v>
      </c>
      <c r="E42" s="50">
        <f t="shared" si="3"/>
        <v>7.79</v>
      </c>
      <c r="F42" s="49">
        <f>VLOOKUP(A42,'Supplier 1'!B33:R1163,17,0)</f>
        <v>7.79</v>
      </c>
      <c r="G42" s="51"/>
      <c r="H42" s="49">
        <v>138</v>
      </c>
      <c r="I42" s="52">
        <f t="shared" si="4"/>
        <v>0.10141206675224647</v>
      </c>
      <c r="J42" s="51">
        <f t="shared" si="5"/>
        <v>1075.02</v>
      </c>
      <c r="K42" s="50">
        <f t="shared" si="11"/>
        <v>1075.02</v>
      </c>
      <c r="L42" s="49" t="s">
        <v>234</v>
      </c>
      <c r="M42" s="53">
        <f t="shared" si="6"/>
        <v>966</v>
      </c>
      <c r="N42" s="49">
        <v>98178</v>
      </c>
      <c r="O42" s="49" t="s">
        <v>179</v>
      </c>
      <c r="P42" s="49"/>
      <c r="Q42" s="50">
        <f t="shared" si="12"/>
        <v>7</v>
      </c>
      <c r="R42" s="50">
        <f>VLOOKUP(N42,'Supplier 2'!B41:R645,17,0)</f>
        <v>7</v>
      </c>
      <c r="S42" s="51"/>
      <c r="T42" s="51"/>
      <c r="U42" s="53">
        <f t="shared" si="13"/>
        <v>966</v>
      </c>
      <c r="V42" s="52">
        <v>-0.35614307931570766</v>
      </c>
      <c r="W42" s="52">
        <f t="shared" si="14"/>
        <v>0.10141206675224645</v>
      </c>
      <c r="X42" s="49" t="s">
        <v>235</v>
      </c>
      <c r="Y42" s="51">
        <f>VLOOKUP(X42,'Supplier 3'!B44:R566,17,0)</f>
        <v>5.78</v>
      </c>
      <c r="Z42" s="50">
        <f>Y42/2.5*2</f>
        <v>4.6240000000000006</v>
      </c>
      <c r="AA42" s="52">
        <f t="shared" si="15"/>
        <v>-0.40641848523748386</v>
      </c>
      <c r="AB42" s="49">
        <f t="shared" si="16"/>
        <v>138</v>
      </c>
      <c r="AC42" s="53">
        <f t="shared" si="17"/>
        <v>638.11200000000008</v>
      </c>
      <c r="AD42" s="52">
        <f t="shared" si="18"/>
        <v>-0.33942857142857136</v>
      </c>
      <c r="AE42" s="52">
        <v>0.41062801932367177</v>
      </c>
      <c r="AF42" s="52">
        <f t="shared" si="19"/>
        <v>-0.33942857142857136</v>
      </c>
      <c r="AG42" s="63"/>
      <c r="AH42" s="63"/>
      <c r="AI42" s="63"/>
    </row>
    <row r="43" spans="1:35">
      <c r="A43" s="36" t="s">
        <v>101</v>
      </c>
      <c r="B43" s="36" t="s">
        <v>102</v>
      </c>
      <c r="C43" s="36" t="s">
        <v>236</v>
      </c>
      <c r="D43" s="36">
        <v>6</v>
      </c>
      <c r="E43" s="37">
        <f t="shared" si="3"/>
        <v>3.84</v>
      </c>
      <c r="F43" s="36">
        <f>VLOOKUP(A43,'Supplier 1'!B34:R1164,17,0)</f>
        <v>3.84</v>
      </c>
      <c r="G43" s="38"/>
      <c r="H43" s="36">
        <v>368</v>
      </c>
      <c r="I43" s="39">
        <f t="shared" si="4"/>
        <v>-0.30208333333333337</v>
      </c>
      <c r="J43" s="38">
        <f t="shared" si="5"/>
        <v>1413.12</v>
      </c>
      <c r="K43" s="37">
        <f t="shared" si="11"/>
        <v>1413.12</v>
      </c>
      <c r="L43" s="36" t="s">
        <v>237</v>
      </c>
      <c r="M43" s="40">
        <f t="shared" si="6"/>
        <v>1840</v>
      </c>
      <c r="N43" s="41">
        <v>96199</v>
      </c>
      <c r="O43" s="36">
        <v>6</v>
      </c>
      <c r="P43" s="36"/>
      <c r="Q43" s="37">
        <f t="shared" si="12"/>
        <v>5</v>
      </c>
      <c r="R43" s="37">
        <f>VLOOKUP(N43,'Supplier 2'!B42:R646,17,0)</f>
        <v>5</v>
      </c>
      <c r="S43" s="38"/>
      <c r="T43" s="38"/>
      <c r="U43" s="40">
        <f t="shared" si="13"/>
        <v>1840</v>
      </c>
      <c r="V43" s="39">
        <v>-7.1341833636915458E-2</v>
      </c>
      <c r="W43" s="39">
        <f t="shared" si="14"/>
        <v>-0.30208333333333343</v>
      </c>
      <c r="X43" s="36" t="s">
        <v>238</v>
      </c>
      <c r="Y43" s="38">
        <f>VLOOKUP(X43,'Supplier 3'!B10:R535,17,0)</f>
        <v>0.56999999999999995</v>
      </c>
      <c r="Z43" s="37">
        <f>Y43*D43</f>
        <v>3.42</v>
      </c>
      <c r="AA43" s="39">
        <f t="shared" si="15"/>
        <v>-0.10937499999999997</v>
      </c>
      <c r="AB43" s="36">
        <f t="shared" si="16"/>
        <v>368</v>
      </c>
      <c r="AC43" s="40">
        <f t="shared" si="17"/>
        <v>1258.56</v>
      </c>
      <c r="AD43" s="39">
        <f t="shared" si="18"/>
        <v>-0.316</v>
      </c>
      <c r="AE43" s="39">
        <v>-0.57467994310099568</v>
      </c>
      <c r="AF43" s="39">
        <f t="shared" si="19"/>
        <v>-0.316</v>
      </c>
      <c r="AG43" s="63"/>
      <c r="AH43" s="63"/>
      <c r="AI43" s="63"/>
    </row>
    <row r="44" spans="1:35">
      <c r="A44" s="49" t="s">
        <v>103</v>
      </c>
      <c r="B44" s="49" t="s">
        <v>104</v>
      </c>
      <c r="C44" s="49" t="s">
        <v>239</v>
      </c>
      <c r="D44" s="49">
        <v>1</v>
      </c>
      <c r="E44" s="50">
        <f t="shared" si="3"/>
        <v>5.26</v>
      </c>
      <c r="F44" s="49">
        <f>VLOOKUP(A44,'Supplier 1'!B35:R1165,17,0)</f>
        <v>5.26</v>
      </c>
      <c r="G44" s="51"/>
      <c r="H44" s="49">
        <v>130</v>
      </c>
      <c r="I44" s="52">
        <f t="shared" si="4"/>
        <v>-4.5627376425855556E-2</v>
      </c>
      <c r="J44" s="51">
        <f t="shared" si="5"/>
        <v>683.8</v>
      </c>
      <c r="K44" s="50">
        <f t="shared" si="11"/>
        <v>683.8</v>
      </c>
      <c r="L44" s="49" t="s">
        <v>240</v>
      </c>
      <c r="M44" s="53">
        <f t="shared" si="6"/>
        <v>715</v>
      </c>
      <c r="N44" s="49">
        <v>97057</v>
      </c>
      <c r="O44" s="49" t="s">
        <v>241</v>
      </c>
      <c r="P44" s="49"/>
      <c r="Q44" s="50">
        <f t="shared" si="12"/>
        <v>5.5</v>
      </c>
      <c r="R44" s="50">
        <f>VLOOKUP(N44,'Supplier 2'!B43:R647,17,0)</f>
        <v>5.5</v>
      </c>
      <c r="S44" s="51"/>
      <c r="T44" s="51"/>
      <c r="U44" s="53">
        <f t="shared" si="13"/>
        <v>715</v>
      </c>
      <c r="V44" s="52">
        <v>0.25386313465783666</v>
      </c>
      <c r="W44" s="52">
        <f t="shared" si="14"/>
        <v>-4.5627376425855584E-2</v>
      </c>
      <c r="X44" s="49" t="s">
        <v>240</v>
      </c>
      <c r="Y44" s="51">
        <f>VLOOKUP(X44,'Supplier 3'!B46:R568,17,0)</f>
        <v>2.95</v>
      </c>
      <c r="Z44" s="50">
        <f t="shared" si="8"/>
        <v>2.95</v>
      </c>
      <c r="AA44" s="52">
        <f t="shared" si="15"/>
        <v>-0.4391634980988593</v>
      </c>
      <c r="AB44" s="49">
        <f t="shared" si="16"/>
        <v>130</v>
      </c>
      <c r="AC44" s="53">
        <f t="shared" si="17"/>
        <v>383.5</v>
      </c>
      <c r="AD44" s="52">
        <f t="shared" si="18"/>
        <v>-0.46363636363636362</v>
      </c>
      <c r="AE44" s="52">
        <v>1.8621343445287108E-2</v>
      </c>
      <c r="AF44" s="52">
        <f t="shared" si="19"/>
        <v>-0.46363636363636362</v>
      </c>
      <c r="AG44" s="63"/>
      <c r="AH44" s="63"/>
      <c r="AI44" s="63"/>
    </row>
    <row r="45" spans="1:35">
      <c r="A45" s="36" t="s">
        <v>105</v>
      </c>
      <c r="B45" s="36" t="s">
        <v>106</v>
      </c>
      <c r="C45" s="36" t="s">
        <v>166</v>
      </c>
      <c r="D45" s="36">
        <v>2</v>
      </c>
      <c r="E45" s="37">
        <f>F45*D45</f>
        <v>3.26</v>
      </c>
      <c r="F45" s="36">
        <f>VLOOKUP(A45,'Supplier 1'!B36:R1166,17,0)</f>
        <v>1.63</v>
      </c>
      <c r="G45" s="38">
        <v>2</v>
      </c>
      <c r="H45" s="36">
        <v>262</v>
      </c>
      <c r="I45" s="39">
        <f t="shared" si="4"/>
        <v>0.43251533742331283</v>
      </c>
      <c r="J45" s="38">
        <f t="shared" si="5"/>
        <v>854.11999999999989</v>
      </c>
      <c r="K45" s="37">
        <f t="shared" si="11"/>
        <v>854.11999999999989</v>
      </c>
      <c r="L45" s="36" t="s">
        <v>242</v>
      </c>
      <c r="M45" s="40">
        <f t="shared" si="6"/>
        <v>484.70000000000005</v>
      </c>
      <c r="N45" s="41">
        <v>97723</v>
      </c>
      <c r="O45" s="36" t="s">
        <v>168</v>
      </c>
      <c r="P45" s="36"/>
      <c r="Q45" s="37">
        <f t="shared" si="12"/>
        <v>1.85</v>
      </c>
      <c r="R45" s="37">
        <f>VLOOKUP(N45,'Supplier 2'!B44:R648,17,0)</f>
        <v>1.85</v>
      </c>
      <c r="S45" s="38"/>
      <c r="T45" s="38"/>
      <c r="U45" s="40">
        <f t="shared" si="13"/>
        <v>484.70000000000005</v>
      </c>
      <c r="V45" s="39">
        <v>6.0747663551401765E-2</v>
      </c>
      <c r="W45" s="39">
        <f t="shared" si="14"/>
        <v>0.43251533742331277</v>
      </c>
      <c r="X45" s="36" t="s">
        <v>242</v>
      </c>
      <c r="Y45" s="38">
        <f>VLOOKUP(X45,'Supplier 3'!B47:R569,17,0)</f>
        <v>1.9</v>
      </c>
      <c r="Z45" s="37">
        <f t="shared" si="8"/>
        <v>1.9</v>
      </c>
      <c r="AA45" s="39">
        <f t="shared" si="15"/>
        <v>-0.41717791411042943</v>
      </c>
      <c r="AB45" s="36">
        <f t="shared" si="16"/>
        <v>262</v>
      </c>
      <c r="AC45" s="40">
        <f t="shared" si="17"/>
        <v>497.79999999999995</v>
      </c>
      <c r="AD45" s="39">
        <f t="shared" si="18"/>
        <v>2.7027027027026838E-2</v>
      </c>
      <c r="AE45" s="39">
        <v>0.2947674614117094</v>
      </c>
      <c r="AF45" s="39">
        <f t="shared" si="19"/>
        <v>2.7027027027026838E-2</v>
      </c>
      <c r="AG45" s="63"/>
      <c r="AH45" s="63"/>
      <c r="AI45" s="63"/>
    </row>
    <row r="46" spans="1:35">
      <c r="A46" s="49" t="s">
        <v>107</v>
      </c>
      <c r="B46" s="49" t="s">
        <v>108</v>
      </c>
      <c r="C46" s="49" t="s">
        <v>184</v>
      </c>
      <c r="D46" s="49">
        <v>5</v>
      </c>
      <c r="E46" s="50">
        <f t="shared" si="3"/>
        <v>17.420000000000002</v>
      </c>
      <c r="F46" s="49">
        <f>VLOOKUP(A46,'Supplier 1'!B37:R1167,17,0)</f>
        <v>17.420000000000002</v>
      </c>
      <c r="G46" s="51"/>
      <c r="H46" s="49">
        <v>167</v>
      </c>
      <c r="I46" s="52">
        <f t="shared" si="4"/>
        <v>-0.11940298507462675</v>
      </c>
      <c r="J46" s="51">
        <f t="shared" si="5"/>
        <v>2909.1400000000003</v>
      </c>
      <c r="K46" s="50">
        <f t="shared" si="11"/>
        <v>2909.1400000000003</v>
      </c>
      <c r="L46" s="49" t="s">
        <v>243</v>
      </c>
      <c r="M46" s="53">
        <f t="shared" si="6"/>
        <v>3256.5</v>
      </c>
      <c r="N46" s="49">
        <v>97032</v>
      </c>
      <c r="O46" s="49" t="s">
        <v>206</v>
      </c>
      <c r="P46" s="49"/>
      <c r="Q46" s="50">
        <f t="shared" si="12"/>
        <v>19.5</v>
      </c>
      <c r="R46" s="50">
        <f>VLOOKUP(N46,'Supplier 2'!B45:R649,17,0)</f>
        <v>19.5</v>
      </c>
      <c r="S46" s="51"/>
      <c r="T46" s="51"/>
      <c r="U46" s="53">
        <f t="shared" si="13"/>
        <v>3256.5</v>
      </c>
      <c r="V46" s="52">
        <v>-0.15154908547965668</v>
      </c>
      <c r="W46" s="52">
        <f t="shared" si="14"/>
        <v>-0.11940298507462674</v>
      </c>
      <c r="X46" s="25" t="s">
        <v>243</v>
      </c>
      <c r="Y46" s="51">
        <f>VLOOKUP(X46,'Supplier 3'!B48:R570,17,0)</f>
        <v>22</v>
      </c>
      <c r="Z46" s="50">
        <f>Y46</f>
        <v>22</v>
      </c>
      <c r="AA46" s="52">
        <f t="shared" si="15"/>
        <v>0.26291618828932245</v>
      </c>
      <c r="AB46" s="49">
        <f t="shared" si="16"/>
        <v>167</v>
      </c>
      <c r="AC46" s="53">
        <f t="shared" si="17"/>
        <v>3674</v>
      </c>
      <c r="AD46" s="52">
        <f t="shared" si="18"/>
        <v>0.12820512820512819</v>
      </c>
      <c r="AE46" s="52">
        <v>0.22833260008798945</v>
      </c>
      <c r="AF46" s="52">
        <f t="shared" si="19"/>
        <v>0.12820512820512819</v>
      </c>
      <c r="AG46" s="63"/>
      <c r="AH46" s="63"/>
      <c r="AI46" s="63"/>
    </row>
    <row r="47" spans="1:35">
      <c r="A47" s="36" t="s">
        <v>109</v>
      </c>
      <c r="B47" s="36" t="s">
        <v>110</v>
      </c>
      <c r="C47" s="36" t="s">
        <v>197</v>
      </c>
      <c r="D47" s="36">
        <v>5</v>
      </c>
      <c r="E47" s="37">
        <f t="shared" si="3"/>
        <v>2.0499999999999998</v>
      </c>
      <c r="F47" s="36">
        <f>VLOOKUP(A47,'Supplier 1'!B38:R1168,17,0)</f>
        <v>2.0499999999999998</v>
      </c>
      <c r="G47" s="38"/>
      <c r="H47" s="36">
        <v>260</v>
      </c>
      <c r="I47" s="39">
        <f t="shared" si="4"/>
        <v>5.3658536585365797E-2</v>
      </c>
      <c r="J47" s="38">
        <f t="shared" si="5"/>
        <v>533</v>
      </c>
      <c r="K47" s="37">
        <f t="shared" si="11"/>
        <v>533</v>
      </c>
      <c r="L47" s="36" t="s">
        <v>244</v>
      </c>
      <c r="M47" s="40">
        <f t="shared" si="6"/>
        <v>504.4</v>
      </c>
      <c r="N47" s="36">
        <v>96142</v>
      </c>
      <c r="O47" s="36" t="s">
        <v>168</v>
      </c>
      <c r="P47" s="36"/>
      <c r="Q47" s="37">
        <f t="shared" si="12"/>
        <v>1.94</v>
      </c>
      <c r="R47" s="37">
        <f>VLOOKUP(N47,'Supplier 2'!B46:R650,17,0)</f>
        <v>1.94</v>
      </c>
      <c r="S47" s="38"/>
      <c r="T47" s="38"/>
      <c r="U47" s="40">
        <f t="shared" si="13"/>
        <v>504.4</v>
      </c>
      <c r="V47" s="39">
        <v>-0.20788530465949814</v>
      </c>
      <c r="W47" s="39">
        <f t="shared" si="14"/>
        <v>5.3658536585365894E-2</v>
      </c>
      <c r="X47" s="36" t="s">
        <v>244</v>
      </c>
      <c r="Y47" s="38">
        <f>VLOOKUP(X47,'Supplier 3'!B49:R571,17,0)</f>
        <v>1.91</v>
      </c>
      <c r="Z47" s="37">
        <f t="shared" si="8"/>
        <v>1.91</v>
      </c>
      <c r="AA47" s="39">
        <f t="shared" si="15"/>
        <v>-6.8292682926829329E-2</v>
      </c>
      <c r="AB47" s="36">
        <f t="shared" si="16"/>
        <v>260</v>
      </c>
      <c r="AC47" s="40">
        <f t="shared" si="17"/>
        <v>496.59999999999997</v>
      </c>
      <c r="AD47" s="39">
        <f t="shared" si="18"/>
        <v>-1.5463917525773219E-2</v>
      </c>
      <c r="AE47" s="39">
        <v>0.25502958579881652</v>
      </c>
      <c r="AF47" s="39">
        <f t="shared" si="19"/>
        <v>-1.5463917525773219E-2</v>
      </c>
      <c r="AG47" s="63"/>
      <c r="AH47" s="63"/>
      <c r="AI47" s="63"/>
    </row>
    <row r="48" spans="1:35">
      <c r="A48" s="49" t="s">
        <v>111</v>
      </c>
      <c r="B48" s="49" t="s">
        <v>112</v>
      </c>
      <c r="C48" s="49" t="s">
        <v>195</v>
      </c>
      <c r="D48" s="49">
        <v>10</v>
      </c>
      <c r="E48" s="50">
        <f t="shared" si="3"/>
        <v>18.420000000000002</v>
      </c>
      <c r="F48" s="49">
        <f>VLOOKUP(A48,'Supplier 1'!B39:R1169,17,0)</f>
        <v>18.420000000000002</v>
      </c>
      <c r="G48" s="51"/>
      <c r="H48" s="49">
        <v>80</v>
      </c>
      <c r="I48" s="52">
        <f t="shared" si="4"/>
        <v>0.32138979370249737</v>
      </c>
      <c r="J48" s="51">
        <f t="shared" si="5"/>
        <v>1473.6000000000001</v>
      </c>
      <c r="K48" s="50">
        <f t="shared" si="11"/>
        <v>1473.6000000000001</v>
      </c>
      <c r="L48" s="49" t="s">
        <v>111</v>
      </c>
      <c r="M48" s="53">
        <f t="shared" si="6"/>
        <v>1000</v>
      </c>
      <c r="N48" s="54">
        <v>97117</v>
      </c>
      <c r="O48" s="49" t="s">
        <v>245</v>
      </c>
      <c r="P48" s="49"/>
      <c r="Q48" s="50">
        <f t="shared" si="12"/>
        <v>12.5</v>
      </c>
      <c r="R48" s="50">
        <f>VLOOKUP(N48,'Supplier 2'!B47:R651,17,0)</f>
        <v>12.5</v>
      </c>
      <c r="S48" s="51"/>
      <c r="T48" s="51"/>
      <c r="U48" s="53">
        <f t="shared" si="13"/>
        <v>1000</v>
      </c>
      <c r="V48" s="52">
        <v>-0.27504150525733256</v>
      </c>
      <c r="W48" s="52">
        <f t="shared" si="14"/>
        <v>0.32138979370249737</v>
      </c>
      <c r="X48" s="25" t="s">
        <v>246</v>
      </c>
      <c r="Y48" s="51">
        <f>VLOOKUP(X48,'Supplier 3'!B50:R572,17,0)</f>
        <v>13.25</v>
      </c>
      <c r="Z48" s="50">
        <f t="shared" si="8"/>
        <v>13.25</v>
      </c>
      <c r="AA48" s="52">
        <f t="shared" si="15"/>
        <v>-0.28067318132464719</v>
      </c>
      <c r="AB48" s="49">
        <f t="shared" si="16"/>
        <v>80</v>
      </c>
      <c r="AC48" s="53">
        <f t="shared" si="17"/>
        <v>1060</v>
      </c>
      <c r="AD48" s="52">
        <f t="shared" si="18"/>
        <v>0.06</v>
      </c>
      <c r="AE48" s="52">
        <v>9.8759541984732829E-2</v>
      </c>
      <c r="AF48" s="52">
        <f t="shared" si="19"/>
        <v>0.06</v>
      </c>
      <c r="AG48" s="63"/>
      <c r="AH48" s="63"/>
      <c r="AI48" s="63"/>
    </row>
    <row r="49" spans="1:35">
      <c r="A49" s="36" t="s">
        <v>113</v>
      </c>
      <c r="B49" s="36" t="s">
        <v>114</v>
      </c>
      <c r="C49" s="36" t="s">
        <v>195</v>
      </c>
      <c r="D49" s="36">
        <v>10</v>
      </c>
      <c r="E49" s="37">
        <f t="shared" si="3"/>
        <v>11.21</v>
      </c>
      <c r="F49" s="36">
        <f>VLOOKUP(A49,'Supplier 1'!B40:R1170,17,0)</f>
        <v>11.21</v>
      </c>
      <c r="G49" s="38"/>
      <c r="H49" s="36">
        <v>90</v>
      </c>
      <c r="I49" s="39">
        <f t="shared" si="4"/>
        <v>0.152542372881356</v>
      </c>
      <c r="J49" s="38">
        <f t="shared" si="5"/>
        <v>1008.9000000000001</v>
      </c>
      <c r="K49" s="37">
        <f t="shared" si="11"/>
        <v>1008.9000000000001</v>
      </c>
      <c r="L49" s="36" t="s">
        <v>113</v>
      </c>
      <c r="M49" s="40">
        <f t="shared" si="6"/>
        <v>855</v>
      </c>
      <c r="N49" s="41">
        <v>97180</v>
      </c>
      <c r="O49" s="36" t="s">
        <v>245</v>
      </c>
      <c r="P49" s="36"/>
      <c r="Q49" s="37">
        <f t="shared" si="12"/>
        <v>9.5</v>
      </c>
      <c r="R49" s="37">
        <f>VLOOKUP(N49,'Supplier 2'!B48:R652,17,0)</f>
        <v>9.5</v>
      </c>
      <c r="S49" s="38"/>
      <c r="T49" s="38"/>
      <c r="U49" s="40">
        <f t="shared" si="13"/>
        <v>855</v>
      </c>
      <c r="V49" s="39">
        <v>-0.39387308533916848</v>
      </c>
      <c r="W49" s="39">
        <f t="shared" si="14"/>
        <v>0.152542372881356</v>
      </c>
      <c r="X49" s="36" t="s">
        <v>247</v>
      </c>
      <c r="Y49" s="38">
        <f>VLOOKUP(X49,'Supplier 3'!B51:R573,17,0)</f>
        <v>8.9499999999999993</v>
      </c>
      <c r="Z49" s="37">
        <f>Y49</f>
        <v>8.9499999999999993</v>
      </c>
      <c r="AA49" s="39">
        <f t="shared" si="15"/>
        <v>-0.20160570918822499</v>
      </c>
      <c r="AB49" s="36">
        <f t="shared" si="16"/>
        <v>90</v>
      </c>
      <c r="AC49" s="40">
        <f t="shared" si="17"/>
        <v>805.49999999999989</v>
      </c>
      <c r="AD49" s="39">
        <f t="shared" si="18"/>
        <v>-5.7894736842105395E-2</v>
      </c>
      <c r="AE49" s="39">
        <v>-0.73032490974729225</v>
      </c>
      <c r="AF49" s="39">
        <f t="shared" si="19"/>
        <v>-5.7894736842105395E-2</v>
      </c>
      <c r="AG49" s="63"/>
      <c r="AH49" s="63"/>
      <c r="AI49" s="63"/>
    </row>
    <row r="50" spans="1:35">
      <c r="A50" s="49" t="s">
        <v>115</v>
      </c>
      <c r="B50" s="49" t="s">
        <v>116</v>
      </c>
      <c r="C50" s="49" t="s">
        <v>195</v>
      </c>
      <c r="D50" s="49">
        <v>10</v>
      </c>
      <c r="E50" s="50">
        <f t="shared" si="3"/>
        <v>15.74</v>
      </c>
      <c r="F50" s="49">
        <f>VLOOKUP(A50,'Supplier 1'!B41:R1171,17,0)</f>
        <v>15.74</v>
      </c>
      <c r="G50" s="51"/>
      <c r="H50" s="49">
        <v>49</v>
      </c>
      <c r="I50" s="52">
        <f t="shared" si="4"/>
        <v>0.20584498094027956</v>
      </c>
      <c r="J50" s="51">
        <f t="shared" si="5"/>
        <v>771.26</v>
      </c>
      <c r="K50" s="50">
        <f t="shared" si="11"/>
        <v>771.26</v>
      </c>
      <c r="L50" s="49" t="s">
        <v>246</v>
      </c>
      <c r="M50" s="53">
        <f t="shared" si="6"/>
        <v>612.5</v>
      </c>
      <c r="N50" s="54">
        <v>97117</v>
      </c>
      <c r="O50" s="49" t="s">
        <v>245</v>
      </c>
      <c r="P50" s="49"/>
      <c r="Q50" s="50">
        <f t="shared" si="12"/>
        <v>12.5</v>
      </c>
      <c r="R50" s="50">
        <f>VLOOKUP(N50,'Supplier 2'!B49:R653,17,0)</f>
        <v>12.5</v>
      </c>
      <c r="S50" s="51"/>
      <c r="T50" s="51"/>
      <c r="U50" s="53">
        <f t="shared" si="13"/>
        <v>612.5</v>
      </c>
      <c r="V50" s="52">
        <v>-0.13872452333990806</v>
      </c>
      <c r="W50" s="52">
        <f t="shared" si="14"/>
        <v>0.20584498094027953</v>
      </c>
      <c r="X50" s="25" t="s">
        <v>246</v>
      </c>
      <c r="Y50" s="51">
        <f>VLOOKUP(X50,'Supplier 3'!B52:R574,17,0)</f>
        <v>13.25</v>
      </c>
      <c r="Z50" s="50">
        <f t="shared" si="8"/>
        <v>13.25</v>
      </c>
      <c r="AA50" s="52">
        <f t="shared" si="15"/>
        <v>-0.1581956797966963</v>
      </c>
      <c r="AB50" s="49">
        <f t="shared" si="16"/>
        <v>49</v>
      </c>
      <c r="AC50" s="53">
        <f t="shared" si="17"/>
        <v>649.25</v>
      </c>
      <c r="AD50" s="52">
        <f t="shared" si="18"/>
        <v>0.06</v>
      </c>
      <c r="AE50" s="52">
        <v>0.32707586851534498</v>
      </c>
      <c r="AF50" s="52">
        <f t="shared" si="19"/>
        <v>0.06</v>
      </c>
      <c r="AG50" s="63"/>
      <c r="AH50" s="63"/>
      <c r="AI50" s="63"/>
    </row>
    <row r="51" spans="1:35">
      <c r="A51" s="36" t="s">
        <v>117</v>
      </c>
      <c r="B51" s="36" t="s">
        <v>118</v>
      </c>
      <c r="C51" s="36" t="s">
        <v>248</v>
      </c>
      <c r="D51" s="36">
        <v>9</v>
      </c>
      <c r="E51" s="37">
        <f t="shared" si="3"/>
        <v>15.74</v>
      </c>
      <c r="F51" s="36">
        <f>VLOOKUP(A51,'Supplier 1'!B42:R1172,17,0)</f>
        <v>15.74</v>
      </c>
      <c r="G51" s="38"/>
      <c r="H51" s="36">
        <v>899</v>
      </c>
      <c r="I51" s="39">
        <f t="shared" si="4"/>
        <v>4.7013977128335466E-2</v>
      </c>
      <c r="J51" s="38">
        <f t="shared" si="5"/>
        <v>14150.26</v>
      </c>
      <c r="K51" s="37">
        <f t="shared" si="11"/>
        <v>14150.26</v>
      </c>
      <c r="L51" s="36" t="s">
        <v>249</v>
      </c>
      <c r="M51" s="40">
        <f t="shared" si="6"/>
        <v>13485</v>
      </c>
      <c r="N51" s="41">
        <v>98317</v>
      </c>
      <c r="O51" s="36" t="s">
        <v>250</v>
      </c>
      <c r="P51" s="36"/>
      <c r="Q51" s="37">
        <f t="shared" si="12"/>
        <v>15</v>
      </c>
      <c r="R51" s="37">
        <f>VLOOKUP(N51,'Supplier 2'!B50:R654,17,0)</f>
        <v>15</v>
      </c>
      <c r="S51" s="38"/>
      <c r="T51" s="38"/>
      <c r="U51" s="40">
        <f t="shared" si="13"/>
        <v>13485</v>
      </c>
      <c r="V51" s="39">
        <v>-0.11649726348709917</v>
      </c>
      <c r="W51" s="39">
        <f t="shared" si="14"/>
        <v>4.7013977128335466E-2</v>
      </c>
      <c r="X51" s="20" t="s">
        <v>251</v>
      </c>
      <c r="Y51" s="38">
        <f>VLOOKUP(X51,'Supplier 3'!B53:R575,17,0)</f>
        <v>11.5</v>
      </c>
      <c r="Z51" s="37">
        <f t="shared" si="8"/>
        <v>11.5</v>
      </c>
      <c r="AA51" s="39">
        <f t="shared" si="15"/>
        <v>-0.26937738246505721</v>
      </c>
      <c r="AB51" s="36">
        <f t="shared" si="16"/>
        <v>899</v>
      </c>
      <c r="AC51" s="40">
        <f t="shared" si="17"/>
        <v>10338.5</v>
      </c>
      <c r="AD51" s="39">
        <f t="shared" si="18"/>
        <v>-0.23333333333333334</v>
      </c>
      <c r="AE51" s="39">
        <v>-0.41204878576983273</v>
      </c>
      <c r="AF51" s="39">
        <f t="shared" si="19"/>
        <v>-0.23333333333333334</v>
      </c>
      <c r="AG51" s="63"/>
      <c r="AH51" s="63"/>
      <c r="AI51" s="63"/>
    </row>
    <row r="52" spans="1:35">
      <c r="A52" s="49" t="s">
        <v>119</v>
      </c>
      <c r="B52" s="49" t="s">
        <v>118</v>
      </c>
      <c r="C52" s="49" t="s">
        <v>184</v>
      </c>
      <c r="D52" s="49">
        <v>5</v>
      </c>
      <c r="E52" s="50">
        <f t="shared" si="3"/>
        <v>9.4700000000000006</v>
      </c>
      <c r="F52" s="49">
        <f>VLOOKUP(A52,'Supplier 1'!B43:R1173,17,0)</f>
        <v>9.4700000000000006</v>
      </c>
      <c r="G52" s="51"/>
      <c r="H52" s="49">
        <v>127</v>
      </c>
      <c r="I52" s="52">
        <f t="shared" si="4"/>
        <v>-0.16156282998944027</v>
      </c>
      <c r="J52" s="51">
        <f t="shared" si="5"/>
        <v>1202.69</v>
      </c>
      <c r="K52" s="50">
        <f t="shared" si="11"/>
        <v>1202.69</v>
      </c>
      <c r="L52" s="49" t="s">
        <v>249</v>
      </c>
      <c r="M52" s="53">
        <f t="shared" si="6"/>
        <v>1397</v>
      </c>
      <c r="N52" s="54">
        <v>98315</v>
      </c>
      <c r="O52" s="49" t="s">
        <v>232</v>
      </c>
      <c r="P52" s="49"/>
      <c r="Q52" s="50">
        <f t="shared" si="12"/>
        <v>11</v>
      </c>
      <c r="R52" s="50">
        <f>VLOOKUP(N52,'Supplier 2'!B20:R624,17,0)</f>
        <v>11</v>
      </c>
      <c r="S52" s="51"/>
      <c r="T52" s="51"/>
      <c r="U52" s="53">
        <f t="shared" si="13"/>
        <v>1397</v>
      </c>
      <c r="V52" s="52">
        <v>-0.34810199607707398</v>
      </c>
      <c r="W52" s="52">
        <f t="shared" si="14"/>
        <v>-0.1615628299894403</v>
      </c>
      <c r="X52" s="25" t="s">
        <v>252</v>
      </c>
      <c r="Y52" s="51">
        <f>VLOOKUP(X52,'Supplier 3'!B54:R576,17,0)</f>
        <v>7.03</v>
      </c>
      <c r="Z52" s="50">
        <f t="shared" si="8"/>
        <v>7.03</v>
      </c>
      <c r="AA52" s="52">
        <f t="shared" si="15"/>
        <v>-0.25765575501583948</v>
      </c>
      <c r="AB52" s="49">
        <f t="shared" si="16"/>
        <v>127</v>
      </c>
      <c r="AC52" s="53">
        <f t="shared" si="17"/>
        <v>892.81000000000006</v>
      </c>
      <c r="AD52" s="52">
        <f t="shared" si="18"/>
        <v>-0.36090909090909085</v>
      </c>
      <c r="AE52" s="52">
        <v>-0.29150442477876104</v>
      </c>
      <c r="AF52" s="52">
        <f t="shared" si="19"/>
        <v>-0.36090909090909085</v>
      </c>
      <c r="AG52" s="63"/>
      <c r="AH52" s="63"/>
      <c r="AI52" s="63"/>
    </row>
    <row r="53" spans="1:35">
      <c r="A53" s="36" t="s">
        <v>120</v>
      </c>
      <c r="B53" s="36" t="s">
        <v>121</v>
      </c>
      <c r="C53" s="36" t="s">
        <v>253</v>
      </c>
      <c r="D53" s="36">
        <v>2</v>
      </c>
      <c r="E53" s="37">
        <f t="shared" si="3"/>
        <v>4.47</v>
      </c>
      <c r="F53" s="36">
        <f>VLOOKUP(A53,'Supplier 1'!B44:R1174,17,0)</f>
        <v>4.47</v>
      </c>
      <c r="G53" s="38"/>
      <c r="H53" s="36">
        <v>116</v>
      </c>
      <c r="I53" s="39">
        <f t="shared" si="4"/>
        <v>-0.52125279642058175</v>
      </c>
      <c r="J53" s="38">
        <f t="shared" si="5"/>
        <v>518.52</v>
      </c>
      <c r="K53" s="37">
        <f t="shared" si="11"/>
        <v>518.52</v>
      </c>
      <c r="L53" s="36" t="s">
        <v>254</v>
      </c>
      <c r="M53" s="40">
        <f t="shared" si="6"/>
        <v>788.8</v>
      </c>
      <c r="N53" s="36">
        <v>97741</v>
      </c>
      <c r="O53" s="36" t="s">
        <v>168</v>
      </c>
      <c r="P53" s="36"/>
      <c r="Q53" s="37">
        <f t="shared" si="12"/>
        <v>6.8</v>
      </c>
      <c r="R53" s="37">
        <f>VLOOKUP(N53,'Supplier 2'!B52:R656,17,0)</f>
        <v>6.8</v>
      </c>
      <c r="S53" s="38"/>
      <c r="T53" s="38"/>
      <c r="U53" s="40">
        <f>Q53*H53</f>
        <v>788.8</v>
      </c>
      <c r="V53" s="39">
        <v>-0.23831070889894429</v>
      </c>
      <c r="W53" s="39">
        <f t="shared" si="14"/>
        <v>-0.52125279642058164</v>
      </c>
      <c r="X53" s="20" t="s">
        <v>255</v>
      </c>
      <c r="Y53" s="38">
        <f>VLOOKUP(X53,'Supplier 3'!B55:R577,17,0)</f>
        <v>7.25</v>
      </c>
      <c r="Z53" s="37">
        <f>Y53</f>
        <v>7.25</v>
      </c>
      <c r="AA53" s="39">
        <f t="shared" si="15"/>
        <v>0.62192393736017904</v>
      </c>
      <c r="AB53" s="36">
        <f t="shared" si="16"/>
        <v>116</v>
      </c>
      <c r="AC53" s="40">
        <f t="shared" si="17"/>
        <v>841</v>
      </c>
      <c r="AD53" s="39">
        <f t="shared" si="18"/>
        <v>6.617647058823535E-2</v>
      </c>
      <c r="AE53" s="39">
        <v>-0.22676681461249562</v>
      </c>
      <c r="AF53" s="39">
        <f t="shared" si="19"/>
        <v>6.617647058823535E-2</v>
      </c>
      <c r="AG53" s="63"/>
      <c r="AH53" s="63"/>
      <c r="AI53" s="63"/>
    </row>
    <row r="54" spans="1:35">
      <c r="A54" s="49" t="s">
        <v>122</v>
      </c>
      <c r="B54" s="49" t="s">
        <v>123</v>
      </c>
      <c r="C54" s="49" t="s">
        <v>197</v>
      </c>
      <c r="D54" s="49">
        <v>1</v>
      </c>
      <c r="E54" s="50">
        <f t="shared" si="3"/>
        <v>0.68</v>
      </c>
      <c r="F54" s="49">
        <f>VLOOKUP(A54,'Supplier 1'!B4:R1134,17,0)</f>
        <v>0.68</v>
      </c>
      <c r="G54" s="51"/>
      <c r="H54" s="49">
        <v>1055</v>
      </c>
      <c r="I54" s="52">
        <f t="shared" si="4"/>
        <v>-2.9411764705882214E-2</v>
      </c>
      <c r="J54" s="51">
        <f t="shared" si="5"/>
        <v>717.40000000000009</v>
      </c>
      <c r="K54" s="50">
        <f t="shared" si="11"/>
        <v>717.40000000000009</v>
      </c>
      <c r="L54" s="49" t="s">
        <v>256</v>
      </c>
      <c r="M54" s="53">
        <f t="shared" si="6"/>
        <v>738.5</v>
      </c>
      <c r="N54" s="54">
        <v>96161</v>
      </c>
      <c r="O54" s="49" t="s">
        <v>168</v>
      </c>
      <c r="P54" s="49"/>
      <c r="Q54" s="50">
        <f t="shared" si="12"/>
        <v>0.7</v>
      </c>
      <c r="R54" s="50">
        <f>VLOOKUP(N54,'Supplier 2'!B4:R608,17,0)</f>
        <v>0.7</v>
      </c>
      <c r="S54" s="51"/>
      <c r="T54" s="51"/>
      <c r="U54" s="53">
        <f>Q54*H54</f>
        <v>738.5</v>
      </c>
      <c r="V54" s="52">
        <v>-0.31958762886597936</v>
      </c>
      <c r="W54" s="52">
        <f t="shared" si="14"/>
        <v>-2.9411764705882224E-2</v>
      </c>
      <c r="X54" s="25" t="s">
        <v>257</v>
      </c>
      <c r="Y54" s="51">
        <f>VLOOKUP(X54,'Supplier 3'!B21:R546,17,0)</f>
        <v>0.89</v>
      </c>
      <c r="Z54" s="50">
        <f t="shared" si="8"/>
        <v>0.89</v>
      </c>
      <c r="AA54" s="52">
        <f t="shared" si="15"/>
        <v>0.30882352941176461</v>
      </c>
      <c r="AB54" s="49">
        <f t="shared" si="16"/>
        <v>1055</v>
      </c>
      <c r="AC54" s="53">
        <f t="shared" si="17"/>
        <v>938.95</v>
      </c>
      <c r="AD54" s="52">
        <f t="shared" si="18"/>
        <v>0.27142857142857146</v>
      </c>
      <c r="AE54" s="52">
        <v>-0.3007755277897457</v>
      </c>
      <c r="AF54" s="52">
        <f t="shared" si="19"/>
        <v>0.27142857142857146</v>
      </c>
      <c r="AG54" s="63"/>
      <c r="AH54" s="63"/>
      <c r="AI54" s="63"/>
    </row>
    <row r="55" spans="1:35">
      <c r="A55" s="36" t="s">
        <v>124</v>
      </c>
      <c r="B55" s="36" t="s">
        <v>125</v>
      </c>
      <c r="C55" s="36" t="s">
        <v>182</v>
      </c>
      <c r="D55" s="36">
        <v>2</v>
      </c>
      <c r="E55" s="37">
        <f t="shared" si="3"/>
        <v>5.47</v>
      </c>
      <c r="F55" s="36">
        <f>VLOOKUP(A55,'Supplier 1'!B46:R1176,17,0)</f>
        <v>5.47</v>
      </c>
      <c r="G55" s="38"/>
      <c r="H55" s="36">
        <v>139</v>
      </c>
      <c r="I55" s="39">
        <f t="shared" si="4"/>
        <v>-0.46252285191956133</v>
      </c>
      <c r="J55" s="38">
        <f t="shared" si="5"/>
        <v>760.32999999999993</v>
      </c>
      <c r="K55" s="37">
        <f t="shared" si="11"/>
        <v>760.32999999999993</v>
      </c>
      <c r="L55" s="36" t="s">
        <v>258</v>
      </c>
      <c r="M55" s="40">
        <f t="shared" si="6"/>
        <v>1112</v>
      </c>
      <c r="N55" s="41">
        <v>98264</v>
      </c>
      <c r="O55" s="36" t="s">
        <v>179</v>
      </c>
      <c r="P55" s="36"/>
      <c r="Q55" s="37">
        <f t="shared" si="12"/>
        <v>8</v>
      </c>
      <c r="R55" s="37">
        <f>VLOOKUP(N55,'Supplier 2'!B54:R658,17,0)</f>
        <v>8</v>
      </c>
      <c r="S55" s="38"/>
      <c r="T55" s="38"/>
      <c r="U55" s="40">
        <f t="shared" si="13"/>
        <v>1112</v>
      </c>
      <c r="V55" s="39">
        <v>3.7325038880248851E-2</v>
      </c>
      <c r="W55" s="39">
        <f t="shared" si="14"/>
        <v>-0.46252285191956138</v>
      </c>
      <c r="X55" s="36" t="s">
        <v>258</v>
      </c>
      <c r="Y55" s="38">
        <f>VLOOKUP(X55,'Supplier 3'!B57:R579,17,0)</f>
        <v>4.4800000000000004</v>
      </c>
      <c r="Z55" s="37">
        <f>Y55/2.5*2</f>
        <v>3.5840000000000005</v>
      </c>
      <c r="AA55" s="39">
        <f t="shared" si="15"/>
        <v>-0.34478976234003644</v>
      </c>
      <c r="AB55" s="36">
        <f t="shared" si="16"/>
        <v>139</v>
      </c>
      <c r="AC55" s="40">
        <f t="shared" si="17"/>
        <v>498.17600000000004</v>
      </c>
      <c r="AD55" s="39">
        <f t="shared" si="18"/>
        <v>-0.55199999999999994</v>
      </c>
      <c r="AE55" s="39">
        <v>0.56888462243698301</v>
      </c>
      <c r="AF55" s="39">
        <f t="shared" si="19"/>
        <v>-0.55199999999999994</v>
      </c>
      <c r="AG55" s="63"/>
      <c r="AH55" s="63"/>
      <c r="AI55" s="63"/>
    </row>
    <row r="56" spans="1:35">
      <c r="A56" s="49" t="s">
        <v>126</v>
      </c>
      <c r="B56" s="49" t="s">
        <v>127</v>
      </c>
      <c r="C56" s="49" t="s">
        <v>177</v>
      </c>
      <c r="D56" s="49">
        <v>2</v>
      </c>
      <c r="E56" s="50">
        <f t="shared" si="3"/>
        <v>13.53</v>
      </c>
      <c r="F56" s="49">
        <f>VLOOKUP(A56,'Supplier 1'!B47:R1177,17,0)</f>
        <v>13.53</v>
      </c>
      <c r="G56" s="51"/>
      <c r="H56" s="49">
        <v>65</v>
      </c>
      <c r="I56" s="52">
        <f t="shared" si="4"/>
        <v>0.11308203991130816</v>
      </c>
      <c r="J56" s="51">
        <f t="shared" si="5"/>
        <v>879.44999999999993</v>
      </c>
      <c r="K56" s="50">
        <f t="shared" si="11"/>
        <v>879.44999999999993</v>
      </c>
      <c r="L56" s="49" t="s">
        <v>259</v>
      </c>
      <c r="M56" s="53">
        <f t="shared" si="6"/>
        <v>780</v>
      </c>
      <c r="N56" s="54">
        <v>98281</v>
      </c>
      <c r="O56" s="49" t="s">
        <v>179</v>
      </c>
      <c r="P56" s="49"/>
      <c r="Q56" s="50">
        <f t="shared" si="12"/>
        <v>12</v>
      </c>
      <c r="R56" s="50">
        <f>VLOOKUP(N56,'Supplier 2'!B24:R628,17,0)</f>
        <v>12</v>
      </c>
      <c r="S56" s="51"/>
      <c r="T56" s="51"/>
      <c r="U56" s="53">
        <f t="shared" si="13"/>
        <v>780</v>
      </c>
      <c r="V56" s="52">
        <v>0.29686174724342668</v>
      </c>
      <c r="W56" s="52">
        <f t="shared" si="14"/>
        <v>0.11308203991130814</v>
      </c>
      <c r="X56" s="49" t="s">
        <v>259</v>
      </c>
      <c r="Y56" s="51">
        <f>VLOOKUP(X56,'Supplier 3'!B58:R580,17,0)</f>
        <v>11.5</v>
      </c>
      <c r="Z56" s="50">
        <f>Y56/2.5*2</f>
        <v>9.1999999999999993</v>
      </c>
      <c r="AA56" s="52">
        <f t="shared" si="15"/>
        <v>-0.32002956393200288</v>
      </c>
      <c r="AB56" s="49">
        <f t="shared" si="16"/>
        <v>65</v>
      </c>
      <c r="AC56" s="53">
        <f t="shared" si="17"/>
        <v>598</v>
      </c>
      <c r="AD56" s="52">
        <f t="shared" si="18"/>
        <v>-0.23333333333333334</v>
      </c>
      <c r="AE56" s="52">
        <v>0.26226291693917592</v>
      </c>
      <c r="AF56" s="52">
        <f t="shared" si="19"/>
        <v>-0.23333333333333334</v>
      </c>
      <c r="AG56" s="63"/>
      <c r="AH56" s="63"/>
      <c r="AI56" s="63"/>
    </row>
    <row r="57" spans="1:35">
      <c r="A57" s="36" t="s">
        <v>128</v>
      </c>
      <c r="B57" s="36" t="s">
        <v>129</v>
      </c>
      <c r="C57" s="36" t="s">
        <v>260</v>
      </c>
      <c r="D57" s="36">
        <v>1</v>
      </c>
      <c r="E57" s="37">
        <f t="shared" si="3"/>
        <v>4.58</v>
      </c>
      <c r="F57" s="36">
        <f>VLOOKUP(A57,'Supplier 1'!B48:R1178,17,0)</f>
        <v>4.58</v>
      </c>
      <c r="G57" s="38"/>
      <c r="H57" s="36">
        <v>371</v>
      </c>
      <c r="I57" s="39">
        <f t="shared" si="4"/>
        <v>0.2349344978165939</v>
      </c>
      <c r="J57" s="38">
        <f t="shared" si="5"/>
        <v>1699.18</v>
      </c>
      <c r="K57" s="37">
        <f t="shared" si="11"/>
        <v>1699.18</v>
      </c>
      <c r="L57" s="36" t="s">
        <v>261</v>
      </c>
      <c r="M57" s="40">
        <f t="shared" si="6"/>
        <v>1299.9839999999999</v>
      </c>
      <c r="N57" s="41">
        <v>96173</v>
      </c>
      <c r="O57" s="36" t="s">
        <v>262</v>
      </c>
      <c r="P57" s="36"/>
      <c r="Q57" s="37">
        <f>R57/500*400</f>
        <v>3.504</v>
      </c>
      <c r="R57" s="37">
        <f>VLOOKUP(N57,'Supplier 2'!B56:R660,17,0)</f>
        <v>4.38</v>
      </c>
      <c r="S57" s="38"/>
      <c r="T57" s="38"/>
      <c r="U57" s="40">
        <f t="shared" si="13"/>
        <v>1299.9839999999999</v>
      </c>
      <c r="V57" s="39">
        <v>-0.50769230769230766</v>
      </c>
      <c r="W57" s="39">
        <f t="shared" si="14"/>
        <v>0.23493449781659395</v>
      </c>
      <c r="X57" s="36" t="s">
        <v>261</v>
      </c>
      <c r="Y57" s="38">
        <f>VLOOKUP(X57,'Supplier 3'!B59:R581,17,0)</f>
        <v>2.81</v>
      </c>
      <c r="Z57" s="37">
        <f>Y57/250*400</f>
        <v>4.4960000000000004</v>
      </c>
      <c r="AA57" s="39">
        <f t="shared" si="15"/>
        <v>-1.8340611353711782E-2</v>
      </c>
      <c r="AB57" s="36">
        <f t="shared" si="16"/>
        <v>371</v>
      </c>
      <c r="AC57" s="40">
        <f t="shared" si="17"/>
        <v>1668.0160000000001</v>
      </c>
      <c r="AD57" s="39">
        <f t="shared" si="18"/>
        <v>0.28310502283105038</v>
      </c>
      <c r="AE57" s="39">
        <v>-1.1749326145552601</v>
      </c>
      <c r="AF57" s="39">
        <f t="shared" si="19"/>
        <v>0.28310502283105038</v>
      </c>
      <c r="AG57" s="63"/>
      <c r="AH57" s="63"/>
      <c r="AI57" s="63"/>
    </row>
    <row r="58" spans="1:35">
      <c r="A58" s="49" t="s">
        <v>130</v>
      </c>
      <c r="B58" s="49" t="s">
        <v>131</v>
      </c>
      <c r="C58" s="49" t="s">
        <v>248</v>
      </c>
      <c r="D58" s="49">
        <v>9</v>
      </c>
      <c r="E58" s="50">
        <f t="shared" si="3"/>
        <v>10.68</v>
      </c>
      <c r="F58" s="49">
        <f>VLOOKUP(A58,'Supplier 1'!B49:R1179,17,0)</f>
        <v>10.68</v>
      </c>
      <c r="G58" s="51"/>
      <c r="H58" s="49">
        <v>85</v>
      </c>
      <c r="I58" s="52">
        <f t="shared" si="4"/>
        <v>6.3670411985018702E-2</v>
      </c>
      <c r="J58" s="51">
        <f t="shared" si="5"/>
        <v>907.8</v>
      </c>
      <c r="K58" s="50">
        <f t="shared" si="11"/>
        <v>907.8</v>
      </c>
      <c r="L58" s="49" t="s">
        <v>130</v>
      </c>
      <c r="M58" s="53">
        <f t="shared" si="6"/>
        <v>850</v>
      </c>
      <c r="N58" s="54">
        <v>97018</v>
      </c>
      <c r="O58" s="49" t="s">
        <v>168</v>
      </c>
      <c r="P58" s="49"/>
      <c r="Q58" s="50">
        <f t="shared" si="12"/>
        <v>10</v>
      </c>
      <c r="R58" s="50">
        <f>VLOOKUP(N58,'Supplier 2'!B57:R661,17,0)</f>
        <v>10</v>
      </c>
      <c r="S58" s="51"/>
      <c r="T58" s="51"/>
      <c r="U58" s="53">
        <f t="shared" si="13"/>
        <v>850</v>
      </c>
      <c r="V58" s="52">
        <v>-0.12328767123287668</v>
      </c>
      <c r="W58" s="52">
        <f t="shared" si="14"/>
        <v>6.3670411985018674E-2</v>
      </c>
      <c r="X58" s="25" t="s">
        <v>263</v>
      </c>
      <c r="Y58" s="51">
        <f>VLOOKUP(X58,'Supplier 3'!B60:R582,17,0)</f>
        <v>9.1999999999999993</v>
      </c>
      <c r="Z58" s="50">
        <f>Y58</f>
        <v>9.1999999999999993</v>
      </c>
      <c r="AA58" s="52">
        <f t="shared" si="15"/>
        <v>-0.13857677902621732</v>
      </c>
      <c r="AB58" s="49">
        <f t="shared" si="16"/>
        <v>85</v>
      </c>
      <c r="AC58" s="53">
        <f t="shared" si="17"/>
        <v>781.99999999999989</v>
      </c>
      <c r="AD58" s="52">
        <f t="shared" si="18"/>
        <v>-8.000000000000014E-2</v>
      </c>
      <c r="AE58" s="52">
        <v>9.2013888888888937E-2</v>
      </c>
      <c r="AF58" s="52">
        <f t="shared" si="19"/>
        <v>-8.000000000000014E-2</v>
      </c>
      <c r="AG58" s="63"/>
      <c r="AH58" s="63"/>
      <c r="AI58" s="63"/>
    </row>
    <row r="59" spans="1:35">
      <c r="A59" s="36" t="s">
        <v>132</v>
      </c>
      <c r="B59" s="36" t="s">
        <v>133</v>
      </c>
      <c r="C59" s="36" t="s">
        <v>184</v>
      </c>
      <c r="D59" s="36">
        <v>5</v>
      </c>
      <c r="E59" s="37">
        <f t="shared" si="3"/>
        <v>14.89</v>
      </c>
      <c r="F59" s="36">
        <f>VLOOKUP(A59,'Supplier 1'!B50:R1180,17,0)</f>
        <v>14.89</v>
      </c>
      <c r="G59" s="38"/>
      <c r="H59" s="36">
        <v>54</v>
      </c>
      <c r="I59" s="39">
        <f t="shared" si="4"/>
        <v>0.36198791134989927</v>
      </c>
      <c r="J59" s="38">
        <f t="shared" si="5"/>
        <v>804.06000000000006</v>
      </c>
      <c r="K59" s="37">
        <f t="shared" si="11"/>
        <v>804.06000000000006</v>
      </c>
      <c r="L59" s="36" t="s">
        <v>132</v>
      </c>
      <c r="M59" s="40">
        <f t="shared" si="6"/>
        <v>513</v>
      </c>
      <c r="N59" s="41">
        <v>97014</v>
      </c>
      <c r="O59" s="36" t="s">
        <v>206</v>
      </c>
      <c r="P59" s="36"/>
      <c r="Q59" s="37">
        <f t="shared" si="12"/>
        <v>9.5</v>
      </c>
      <c r="R59" s="37">
        <f>VLOOKUP(N59,'Supplier 2'!B58:R662,17,0)</f>
        <v>9.5</v>
      </c>
      <c r="S59" s="38"/>
      <c r="T59" s="38"/>
      <c r="U59" s="40">
        <f t="shared" si="13"/>
        <v>513</v>
      </c>
      <c r="V59" s="39">
        <v>0.34862385321100903</v>
      </c>
      <c r="W59" s="39">
        <f t="shared" si="14"/>
        <v>0.36198791134989933</v>
      </c>
      <c r="X59" s="20" t="s">
        <v>264</v>
      </c>
      <c r="Y59" s="38">
        <f>VLOOKUP(X59,'Supplier 3'!B61:R583,17,0)</f>
        <v>19.86</v>
      </c>
      <c r="Z59" s="37">
        <f t="shared" si="8"/>
        <v>19.86</v>
      </c>
      <c r="AA59" s="39">
        <f t="shared" si="15"/>
        <v>0.33378106111484213</v>
      </c>
      <c r="AB59" s="36">
        <f t="shared" si="16"/>
        <v>54</v>
      </c>
      <c r="AC59" s="40">
        <f t="shared" si="17"/>
        <v>1072.44</v>
      </c>
      <c r="AD59" s="39">
        <f t="shared" si="18"/>
        <v>1.0905263157894738</v>
      </c>
      <c r="AE59" s="39">
        <v>-8.8793412101682678E-2</v>
      </c>
      <c r="AF59" s="39">
        <f t="shared" si="19"/>
        <v>1.0905263157894738</v>
      </c>
      <c r="AG59" s="63"/>
      <c r="AH59" s="63"/>
      <c r="AI59" s="63"/>
    </row>
    <row r="60" spans="1:35">
      <c r="A60" s="49" t="s">
        <v>134</v>
      </c>
      <c r="B60" s="49" t="s">
        <v>135</v>
      </c>
      <c r="C60" s="49" t="s">
        <v>156</v>
      </c>
      <c r="D60" s="49">
        <v>6</v>
      </c>
      <c r="E60" s="50">
        <f t="shared" si="3"/>
        <v>11.74</v>
      </c>
      <c r="F60" s="49">
        <f>VLOOKUP(A60,'Supplier 1'!B51:R1181,17,0)</f>
        <v>11.74</v>
      </c>
      <c r="G60" s="51"/>
      <c r="H60" s="49">
        <v>181</v>
      </c>
      <c r="I60" s="52">
        <f t="shared" si="4"/>
        <v>0.10562180579216356</v>
      </c>
      <c r="J60" s="51">
        <f t="shared" si="5"/>
        <v>2124.94</v>
      </c>
      <c r="K60" s="50">
        <f t="shared" si="11"/>
        <v>2124.94</v>
      </c>
      <c r="L60" s="49" t="s">
        <v>134</v>
      </c>
      <c r="M60" s="53">
        <f t="shared" si="6"/>
        <v>1900.5</v>
      </c>
      <c r="N60" s="54">
        <v>97012</v>
      </c>
      <c r="O60" s="49" t="s">
        <v>229</v>
      </c>
      <c r="P60" s="49"/>
      <c r="Q60" s="50">
        <f t="shared" si="12"/>
        <v>10.5</v>
      </c>
      <c r="R60" s="50">
        <f>VLOOKUP(N60,'Supplier 2'!B59:R663,17,0)</f>
        <v>10.5</v>
      </c>
      <c r="S60" s="51"/>
      <c r="T60" s="51"/>
      <c r="U60" s="53">
        <f t="shared" si="13"/>
        <v>1900.5</v>
      </c>
      <c r="V60" s="52">
        <v>0.35501355013550129</v>
      </c>
      <c r="W60" s="52">
        <f t="shared" si="14"/>
        <v>0.10562180579216357</v>
      </c>
      <c r="X60" s="25" t="s">
        <v>265</v>
      </c>
      <c r="Y60" s="51">
        <f>VLOOKUP(X60,'Supplier 3'!B62:R584,17,0)</f>
        <v>8.8000000000000007</v>
      </c>
      <c r="Z60" s="50">
        <f t="shared" si="8"/>
        <v>8.8000000000000007</v>
      </c>
      <c r="AA60" s="52">
        <f t="shared" si="15"/>
        <v>-0.25042589437819412</v>
      </c>
      <c r="AB60" s="49">
        <f t="shared" si="16"/>
        <v>181</v>
      </c>
      <c r="AC60" s="53">
        <f t="shared" si="17"/>
        <v>1592.8000000000002</v>
      </c>
      <c r="AD60" s="52">
        <f t="shared" si="18"/>
        <v>-0.1619047619047618</v>
      </c>
      <c r="AE60" s="52">
        <v>8.4005524861878553E-2</v>
      </c>
      <c r="AF60" s="52">
        <f t="shared" si="19"/>
        <v>-0.1619047619047618</v>
      </c>
      <c r="AG60" s="63"/>
      <c r="AH60" s="63"/>
      <c r="AI60" s="63"/>
    </row>
    <row r="61" spans="1:35">
      <c r="A61" s="36" t="s">
        <v>136</v>
      </c>
      <c r="B61" s="36" t="s">
        <v>137</v>
      </c>
      <c r="C61" s="36" t="s">
        <v>266</v>
      </c>
      <c r="D61" s="36">
        <v>1</v>
      </c>
      <c r="E61" s="37">
        <f t="shared" si="3"/>
        <v>3</v>
      </c>
      <c r="F61" s="36">
        <f>VLOOKUP(A61,'Supplier 1'!B52:R1182,17,0)</f>
        <v>3</v>
      </c>
      <c r="G61" s="38"/>
      <c r="H61" s="36">
        <v>166</v>
      </c>
      <c r="I61" s="39">
        <f t="shared" si="4"/>
        <v>0.27666666666666667</v>
      </c>
      <c r="J61" s="38">
        <f t="shared" si="5"/>
        <v>498</v>
      </c>
      <c r="K61" s="37">
        <f t="shared" si="11"/>
        <v>498</v>
      </c>
      <c r="L61" s="36" t="s">
        <v>134</v>
      </c>
      <c r="M61" s="40">
        <f t="shared" si="6"/>
        <v>360.21999999999997</v>
      </c>
      <c r="N61" s="41">
        <v>96180</v>
      </c>
      <c r="O61" s="36" t="s">
        <v>229</v>
      </c>
      <c r="P61" s="36"/>
      <c r="Q61" s="37">
        <f t="shared" si="12"/>
        <v>2.17</v>
      </c>
      <c r="R61" s="37">
        <f>VLOOKUP(N61,'Supplier 2'!B60:R664,17,0)</f>
        <v>2.17</v>
      </c>
      <c r="S61" s="38"/>
      <c r="T61" s="38"/>
      <c r="U61" s="40">
        <f t="shared" si="13"/>
        <v>360.21999999999997</v>
      </c>
      <c r="V61" s="39">
        <v>-0.27113702623906705</v>
      </c>
      <c r="W61" s="39">
        <f t="shared" si="14"/>
        <v>0.27666666666666673</v>
      </c>
      <c r="X61" s="20" t="s">
        <v>267</v>
      </c>
      <c r="Y61" s="38">
        <f>VLOOKUP(X61,'Supplier 3'!B63:R585,17,0)</f>
        <v>1.83</v>
      </c>
      <c r="Z61" s="37">
        <f>Y61</f>
        <v>1.83</v>
      </c>
      <c r="AA61" s="39">
        <f>(AC61-K61)/K61</f>
        <v>-0.38999999999999996</v>
      </c>
      <c r="AB61" s="36">
        <f t="shared" si="16"/>
        <v>166</v>
      </c>
      <c r="AC61" s="40">
        <f t="shared" si="17"/>
        <v>303.78000000000003</v>
      </c>
      <c r="AD61" s="39">
        <f t="shared" si="18"/>
        <v>-0.15668202764976943</v>
      </c>
      <c r="AE61" s="39">
        <v>0.14130120481927694</v>
      </c>
      <c r="AF61" s="39">
        <f t="shared" si="19"/>
        <v>-0.15668202764976943</v>
      </c>
      <c r="AG61" s="63"/>
      <c r="AH61" s="63"/>
      <c r="AI61" s="63"/>
    </row>
    <row r="62" spans="1:35">
      <c r="A62" s="49" t="s">
        <v>138</v>
      </c>
      <c r="B62" s="49" t="s">
        <v>139</v>
      </c>
      <c r="C62" s="49" t="s">
        <v>184</v>
      </c>
      <c r="D62" s="49">
        <v>5</v>
      </c>
      <c r="E62" s="50">
        <f t="shared" si="3"/>
        <v>8.26</v>
      </c>
      <c r="F62" s="49">
        <f>VLOOKUP(A62,'Supplier 1'!B53:R1183,17,0)</f>
        <v>8.26</v>
      </c>
      <c r="G62" s="51"/>
      <c r="H62" s="49">
        <v>96</v>
      </c>
      <c r="I62" s="52">
        <f t="shared" si="4"/>
        <v>3.1476997578692469E-2</v>
      </c>
      <c r="J62" s="51">
        <f t="shared" si="5"/>
        <v>792.96</v>
      </c>
      <c r="K62" s="50">
        <f t="shared" si="11"/>
        <v>792.96</v>
      </c>
      <c r="L62" s="49" t="s">
        <v>268</v>
      </c>
      <c r="M62" s="53">
        <f t="shared" si="6"/>
        <v>768</v>
      </c>
      <c r="N62" s="54">
        <v>98293</v>
      </c>
      <c r="O62" s="49" t="s">
        <v>186</v>
      </c>
      <c r="P62" s="49"/>
      <c r="Q62" s="50">
        <f t="shared" si="12"/>
        <v>8</v>
      </c>
      <c r="R62" s="50">
        <f>VLOOKUP(N62,'Supplier 2'!B61:R665,17,0)</f>
        <v>8</v>
      </c>
      <c r="S62" s="51"/>
      <c r="T62" s="51"/>
      <c r="U62" s="53">
        <f t="shared" si="13"/>
        <v>768</v>
      </c>
      <c r="V62" s="52">
        <v>-0.16949152542372889</v>
      </c>
      <c r="W62" s="52">
        <f t="shared" si="14"/>
        <v>3.1476997578692538E-2</v>
      </c>
      <c r="X62" s="25" t="s">
        <v>269</v>
      </c>
      <c r="Y62" s="51">
        <f>VLOOKUP(X62,'Supplier 3'!B64:R586,17,0)</f>
        <v>7.5</v>
      </c>
      <c r="Z62" s="50">
        <f t="shared" si="8"/>
        <v>7.5</v>
      </c>
      <c r="AA62" s="52">
        <f t="shared" si="15"/>
        <v>-9.2009685230024257E-2</v>
      </c>
      <c r="AB62" s="49">
        <f t="shared" si="16"/>
        <v>96</v>
      </c>
      <c r="AC62" s="53">
        <f t="shared" si="17"/>
        <v>720</v>
      </c>
      <c r="AD62" s="52">
        <f t="shared" si="18"/>
        <v>-6.25E-2</v>
      </c>
      <c r="AE62" s="52">
        <v>9.2866093805948013E-4</v>
      </c>
      <c r="AF62" s="52">
        <f t="shared" si="19"/>
        <v>-6.25E-2</v>
      </c>
      <c r="AG62" s="63"/>
      <c r="AH62" s="63"/>
      <c r="AI62" s="63"/>
    </row>
    <row r="63" spans="1:35">
      <c r="A63" s="42"/>
      <c r="B63" s="42"/>
      <c r="C63" s="42"/>
      <c r="D63" s="42"/>
      <c r="E63" s="43"/>
      <c r="F63" s="42"/>
      <c r="G63" s="44"/>
      <c r="H63" s="42"/>
      <c r="I63" s="42"/>
      <c r="J63" s="43">
        <f>SUM(J5:J62)</f>
        <v>95694.85000000002</v>
      </c>
      <c r="K63" s="43">
        <f>SUM(K5:K62)</f>
        <v>95694.85000000002</v>
      </c>
      <c r="L63" s="42"/>
      <c r="M63" s="45">
        <f>SUM(M5:M62)</f>
        <v>85211.660666666663</v>
      </c>
      <c r="N63" s="42"/>
      <c r="O63" s="42"/>
      <c r="P63" s="42"/>
      <c r="Q63" s="42"/>
      <c r="R63" s="42"/>
      <c r="S63" s="44"/>
      <c r="T63" s="44"/>
      <c r="U63" s="43">
        <f>SUM(U5:U62)</f>
        <v>85211.660666666663</v>
      </c>
      <c r="V63" s="42"/>
      <c r="W63" s="42"/>
      <c r="X63" s="42"/>
      <c r="Y63" s="42"/>
      <c r="Z63" s="42"/>
      <c r="AA63" s="42"/>
      <c r="AB63" s="42"/>
      <c r="AC63" s="43">
        <f>SUM(AC5:AC62)</f>
        <v>76806.992000000027</v>
      </c>
      <c r="AD63" s="42"/>
      <c r="AE63" s="42"/>
      <c r="AF63" s="42"/>
      <c r="AG63" s="63"/>
      <c r="AH63" s="63"/>
      <c r="AI63" s="63"/>
    </row>
    <row r="64" spans="1:35">
      <c r="P64" s="63"/>
      <c r="Q64" s="63"/>
      <c r="R64" s="63"/>
      <c r="S64" s="64"/>
      <c r="T64" s="64"/>
      <c r="U64" s="65"/>
      <c r="V64" s="63"/>
      <c r="W64" s="63"/>
      <c r="X64" s="63"/>
      <c r="Y64" s="63"/>
      <c r="Z64" s="63"/>
      <c r="AA64" s="63"/>
      <c r="AB64" s="63"/>
      <c r="AC64" s="65"/>
      <c r="AD64" s="63"/>
      <c r="AE64" s="63"/>
      <c r="AF64" s="63"/>
      <c r="AG64" s="63"/>
      <c r="AH64" s="63"/>
      <c r="AI64" s="63"/>
    </row>
    <row r="65" spans="16:35">
      <c r="P65" s="63"/>
      <c r="Q65" s="63"/>
      <c r="R65" s="63"/>
      <c r="S65" s="64"/>
      <c r="T65" s="64"/>
      <c r="U65" s="65"/>
      <c r="V65" s="63"/>
      <c r="W65" s="63"/>
      <c r="X65" s="63"/>
      <c r="Y65" s="63"/>
      <c r="Z65" s="63"/>
      <c r="AA65" s="63"/>
      <c r="AB65" s="63"/>
      <c r="AC65" s="65"/>
      <c r="AD65" s="63"/>
      <c r="AE65" s="63"/>
      <c r="AF65" s="63"/>
      <c r="AG65" s="63"/>
      <c r="AH65" s="63"/>
      <c r="AI65" s="63"/>
    </row>
    <row r="66" spans="16:35">
      <c r="P66" s="63"/>
      <c r="Q66" s="63"/>
      <c r="R66" s="63"/>
      <c r="S66" s="64"/>
      <c r="T66" s="64"/>
      <c r="U66" s="65"/>
      <c r="V66" s="63"/>
      <c r="W66" s="63"/>
      <c r="X66" s="63"/>
      <c r="Y66" s="63"/>
      <c r="Z66" s="63"/>
      <c r="AA66" s="63"/>
      <c r="AB66" s="63"/>
      <c r="AC66" s="65"/>
      <c r="AD66" s="63"/>
      <c r="AE66" s="63"/>
      <c r="AF66" s="63"/>
      <c r="AG66" s="63"/>
      <c r="AH66" s="63"/>
      <c r="AI66" s="63"/>
    </row>
    <row r="67" spans="16:35">
      <c r="P67" s="63"/>
      <c r="Q67" s="63"/>
      <c r="R67" s="63"/>
      <c r="S67" s="64"/>
      <c r="T67" s="64"/>
      <c r="U67" s="65"/>
      <c r="V67" s="63"/>
      <c r="W67" s="63"/>
      <c r="X67" s="63"/>
      <c r="Y67" s="63"/>
      <c r="Z67" s="63"/>
      <c r="AA67" s="63"/>
      <c r="AB67" s="63"/>
      <c r="AC67" s="65"/>
      <c r="AD67" s="63"/>
      <c r="AE67" s="63"/>
      <c r="AF67" s="63"/>
      <c r="AG67" s="63"/>
      <c r="AH67" s="63"/>
      <c r="AI67" s="63"/>
    </row>
    <row r="68" spans="16:35">
      <c r="P68" s="63"/>
      <c r="Q68" s="63"/>
      <c r="R68" s="63"/>
      <c r="S68" s="64"/>
      <c r="T68" s="64"/>
      <c r="U68" s="65"/>
      <c r="V68" s="63"/>
      <c r="W68" s="63"/>
      <c r="X68" s="63"/>
      <c r="Y68" s="63"/>
      <c r="Z68" s="63"/>
      <c r="AA68" s="63"/>
      <c r="AB68" s="63"/>
      <c r="AC68" s="65"/>
      <c r="AD68" s="63"/>
      <c r="AE68" s="63"/>
      <c r="AF68" s="63"/>
      <c r="AG68" s="63"/>
      <c r="AH68" s="63"/>
      <c r="AI68" s="63"/>
    </row>
    <row r="69" spans="16:35">
      <c r="P69" s="63"/>
      <c r="Q69" s="63"/>
      <c r="R69" s="63"/>
      <c r="S69" s="64"/>
      <c r="T69" s="64"/>
      <c r="U69" s="65"/>
      <c r="V69" s="63"/>
      <c r="W69" s="63"/>
      <c r="X69" s="63"/>
      <c r="Y69" s="63"/>
      <c r="Z69" s="63"/>
      <c r="AA69" s="63"/>
      <c r="AB69" s="63"/>
      <c r="AC69" s="65"/>
      <c r="AD69" s="63"/>
      <c r="AE69" s="63"/>
      <c r="AF69" s="63"/>
      <c r="AG69" s="63"/>
      <c r="AH69" s="63"/>
      <c r="AI69" s="63"/>
    </row>
    <row r="70" spans="16:35">
      <c r="P70" s="63"/>
      <c r="Q70" s="63"/>
      <c r="R70" s="63"/>
      <c r="S70" s="64"/>
      <c r="T70" s="64"/>
      <c r="U70" s="65"/>
      <c r="V70" s="63"/>
      <c r="W70" s="63"/>
      <c r="X70" s="63"/>
      <c r="Y70" s="63"/>
      <c r="Z70" s="63"/>
      <c r="AA70" s="63"/>
      <c r="AB70" s="63"/>
      <c r="AC70" s="65"/>
      <c r="AD70" s="63"/>
      <c r="AE70" s="63"/>
      <c r="AF70" s="63"/>
      <c r="AG70" s="63"/>
      <c r="AH70" s="63"/>
      <c r="AI70" s="63"/>
    </row>
    <row r="71" spans="16:35">
      <c r="P71" s="63"/>
      <c r="Q71" s="63"/>
      <c r="R71" s="63"/>
      <c r="S71" s="64"/>
      <c r="T71" s="64"/>
      <c r="U71" s="65"/>
      <c r="V71" s="63"/>
      <c r="W71" s="63"/>
      <c r="X71" s="63"/>
      <c r="Y71" s="63"/>
      <c r="Z71" s="63"/>
      <c r="AA71" s="63"/>
      <c r="AB71" s="63"/>
      <c r="AC71" s="65"/>
      <c r="AD71" s="63"/>
      <c r="AE71" s="63"/>
      <c r="AF71" s="63"/>
      <c r="AG71" s="63"/>
      <c r="AH71" s="63"/>
      <c r="AI71" s="63"/>
    </row>
    <row r="72" spans="16:35">
      <c r="P72" s="63"/>
      <c r="Q72" s="63"/>
      <c r="R72" s="63"/>
      <c r="S72" s="64"/>
      <c r="T72" s="64"/>
      <c r="U72" s="65"/>
      <c r="V72" s="63"/>
      <c r="W72" s="63"/>
      <c r="X72" s="63"/>
      <c r="Y72" s="63"/>
      <c r="Z72" s="63"/>
      <c r="AA72" s="63"/>
      <c r="AB72" s="63"/>
      <c r="AC72" s="65"/>
      <c r="AD72" s="63"/>
      <c r="AE72" s="63"/>
      <c r="AF72" s="63"/>
      <c r="AG72" s="63"/>
      <c r="AH72" s="63"/>
      <c r="AI72" s="63"/>
    </row>
    <row r="73" spans="16:35">
      <c r="P73" s="63"/>
      <c r="Q73" s="63"/>
      <c r="R73" s="63"/>
      <c r="S73" s="64"/>
      <c r="T73" s="64"/>
      <c r="U73" s="65"/>
      <c r="V73" s="63"/>
      <c r="W73" s="63"/>
      <c r="X73" s="63"/>
      <c r="Y73" s="63"/>
      <c r="Z73" s="63"/>
      <c r="AA73" s="63"/>
      <c r="AB73" s="63"/>
      <c r="AC73" s="65"/>
      <c r="AD73" s="63"/>
      <c r="AE73" s="63"/>
      <c r="AF73" s="63"/>
      <c r="AG73" s="63"/>
      <c r="AH73" s="63"/>
      <c r="AI73" s="63"/>
    </row>
    <row r="74" spans="16:35">
      <c r="P74" s="63"/>
      <c r="Q74" s="63"/>
      <c r="R74" s="63"/>
      <c r="S74" s="64"/>
      <c r="T74" s="64"/>
      <c r="U74" s="65"/>
      <c r="V74" s="63"/>
      <c r="W74" s="63"/>
      <c r="X74" s="63"/>
      <c r="Y74" s="63"/>
      <c r="Z74" s="63"/>
      <c r="AA74" s="63"/>
      <c r="AB74" s="63"/>
      <c r="AC74" s="65"/>
      <c r="AD74" s="63"/>
      <c r="AE74" s="63"/>
      <c r="AF74" s="63"/>
      <c r="AG74" s="63"/>
      <c r="AH74" s="63"/>
      <c r="AI74" s="63"/>
    </row>
  </sheetData>
  <autoFilter ref="A3:AF63" xr:uid="{80B447E8-A335-40EB-9FDD-1B89B175861B}">
    <sortState xmlns:xlrd2="http://schemas.microsoft.com/office/spreadsheetml/2017/richdata2" ref="A5:AF62">
      <sortCondition ref="B3:B62"/>
    </sortState>
  </autoFilter>
  <mergeCells count="2">
    <mergeCell ref="A1:AF1"/>
    <mergeCell ref="A2:XFD2"/>
  </mergeCells>
  <conditionalFormatting sqref="X4:Y4">
    <cfRule type="duplicateValues" dxfId="83" priority="1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F0F5-A566-4F8A-BCFC-4717FBC19B43}">
  <dimension ref="A1:SC1262"/>
  <sheetViews>
    <sheetView zoomScaleNormal="100" workbookViewId="0"/>
  </sheetViews>
  <sheetFormatPr defaultRowHeight="14.45"/>
  <cols>
    <col min="1" max="1" width="18.5703125" customWidth="1"/>
    <col min="2" max="2" width="9.42578125" bestFit="1" customWidth="1"/>
    <col min="3" max="3" width="7.28515625" customWidth="1"/>
    <col min="4" max="4" width="8" customWidth="1"/>
    <col min="5" max="5" width="8.85546875" customWidth="1"/>
    <col min="6" max="6" width="32.42578125" customWidth="1"/>
    <col min="7" max="7" width="12.5703125" style="99" customWidth="1"/>
    <col min="8" max="8" width="10.7109375" customWidth="1"/>
    <col min="9" max="9" width="10.140625" customWidth="1"/>
    <col min="10" max="10" width="29.42578125" customWidth="1"/>
    <col min="11" max="11" width="8.140625" customWidth="1"/>
    <col min="12" max="12" width="30.7109375" customWidth="1"/>
    <col min="13" max="19" width="8.5703125" customWidth="1"/>
    <col min="20" max="20" width="16.28515625" bestFit="1" customWidth="1"/>
    <col min="21" max="21" width="20.7109375" customWidth="1"/>
  </cols>
  <sheetData>
    <row r="1" spans="1:26" ht="45.6" customHeight="1">
      <c r="A1" s="108" t="s">
        <v>270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8"/>
      <c r="Y1" s="8"/>
      <c r="Z1" s="8"/>
    </row>
    <row r="2" spans="1:26" ht="35.450000000000003" customHeight="1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8"/>
      <c r="Y2" s="8"/>
      <c r="Z2" s="8"/>
    </row>
    <row r="3" spans="1:26" s="104" customFormat="1">
      <c r="A3" s="100" t="s">
        <v>271</v>
      </c>
      <c r="B3" s="100" t="s">
        <v>272</v>
      </c>
      <c r="C3" s="100" t="s">
        <v>273</v>
      </c>
      <c r="D3" s="100" t="s">
        <v>274</v>
      </c>
      <c r="E3" s="100" t="s">
        <v>275</v>
      </c>
      <c r="F3" s="100" t="s">
        <v>276</v>
      </c>
      <c r="G3" s="101" t="s">
        <v>277</v>
      </c>
      <c r="H3" s="100" t="s">
        <v>278</v>
      </c>
      <c r="I3" s="100" t="s">
        <v>279</v>
      </c>
      <c r="J3" s="100" t="s">
        <v>280</v>
      </c>
      <c r="K3" s="100" t="s">
        <v>281</v>
      </c>
      <c r="L3" s="100" t="s">
        <v>282</v>
      </c>
      <c r="M3" s="100" t="s">
        <v>283</v>
      </c>
      <c r="N3" s="100" t="s">
        <v>284</v>
      </c>
      <c r="O3" s="100" t="s">
        <v>285</v>
      </c>
      <c r="P3" s="100" t="s">
        <v>286</v>
      </c>
      <c r="Q3" s="100" t="s">
        <v>287</v>
      </c>
      <c r="R3" s="100" t="s">
        <v>288</v>
      </c>
      <c r="S3" s="100" t="s">
        <v>289</v>
      </c>
      <c r="T3" s="100" t="s">
        <v>290</v>
      </c>
      <c r="U3" s="100" t="s">
        <v>291</v>
      </c>
      <c r="V3" s="100"/>
      <c r="W3" s="102"/>
      <c r="X3" s="103"/>
      <c r="Y3" s="103"/>
      <c r="Z3" s="103"/>
    </row>
    <row r="4" spans="1:26">
      <c r="A4" s="56" t="s">
        <v>292</v>
      </c>
      <c r="B4" s="56" t="s">
        <v>293</v>
      </c>
      <c r="C4" s="56" t="s">
        <v>294</v>
      </c>
      <c r="D4" s="56">
        <v>1</v>
      </c>
      <c r="E4" s="56" t="s">
        <v>295</v>
      </c>
      <c r="F4" s="56" t="s">
        <v>296</v>
      </c>
      <c r="G4" s="95">
        <v>1</v>
      </c>
      <c r="H4" s="56" t="s">
        <v>295</v>
      </c>
      <c r="I4" s="56">
        <v>0.37</v>
      </c>
      <c r="J4" s="56" t="s">
        <v>296</v>
      </c>
      <c r="K4" s="56">
        <v>0</v>
      </c>
      <c r="L4" s="56" t="s">
        <v>296</v>
      </c>
      <c r="M4" s="56">
        <v>1</v>
      </c>
      <c r="N4" s="56">
        <v>1</v>
      </c>
      <c r="O4" s="56">
        <v>50</v>
      </c>
      <c r="P4" s="56">
        <v>1</v>
      </c>
      <c r="Q4" s="56">
        <v>2</v>
      </c>
      <c r="R4" s="56">
        <v>0.37</v>
      </c>
      <c r="S4" s="56">
        <v>1</v>
      </c>
      <c r="T4" s="57">
        <v>45107</v>
      </c>
      <c r="U4" s="56"/>
      <c r="V4" s="56"/>
      <c r="W4" s="59"/>
      <c r="X4" s="8"/>
      <c r="Y4" s="8"/>
      <c r="Z4" s="8"/>
    </row>
    <row r="5" spans="1:26">
      <c r="A5" s="25" t="s">
        <v>297</v>
      </c>
      <c r="B5" s="25" t="s">
        <v>298</v>
      </c>
      <c r="C5" s="25" t="s">
        <v>294</v>
      </c>
      <c r="D5" s="25">
        <v>1</v>
      </c>
      <c r="E5" s="25" t="s">
        <v>295</v>
      </c>
      <c r="F5" s="25" t="s">
        <v>299</v>
      </c>
      <c r="G5" s="96">
        <v>1</v>
      </c>
      <c r="H5" s="25" t="s">
        <v>295</v>
      </c>
      <c r="I5" s="25">
        <v>0.4</v>
      </c>
      <c r="J5" s="25" t="s">
        <v>299</v>
      </c>
      <c r="K5" s="25">
        <v>0</v>
      </c>
      <c r="L5" s="25" t="s">
        <v>299</v>
      </c>
      <c r="M5" s="25">
        <v>1</v>
      </c>
      <c r="N5" s="25">
        <v>1</v>
      </c>
      <c r="O5" s="25">
        <v>50</v>
      </c>
      <c r="P5" s="25">
        <v>1</v>
      </c>
      <c r="Q5" s="25">
        <v>2</v>
      </c>
      <c r="R5" s="25">
        <v>0.4</v>
      </c>
      <c r="S5" s="25">
        <v>1</v>
      </c>
      <c r="T5" s="61">
        <v>45107</v>
      </c>
      <c r="U5" s="25"/>
      <c r="V5" s="25"/>
      <c r="W5" s="62"/>
      <c r="X5" s="8"/>
      <c r="Y5" s="8"/>
      <c r="Z5" s="8"/>
    </row>
    <row r="6" spans="1:26">
      <c r="A6" s="20" t="s">
        <v>300</v>
      </c>
      <c r="B6" s="20" t="s">
        <v>301</v>
      </c>
      <c r="C6" s="20" t="s">
        <v>294</v>
      </c>
      <c r="D6" s="20">
        <v>1</v>
      </c>
      <c r="E6" s="20" t="s">
        <v>295</v>
      </c>
      <c r="F6" s="20" t="s">
        <v>302</v>
      </c>
      <c r="G6" s="97">
        <v>1</v>
      </c>
      <c r="H6" s="20" t="s">
        <v>295</v>
      </c>
      <c r="I6" s="20">
        <v>0.57999999999999996</v>
      </c>
      <c r="J6" s="20" t="s">
        <v>302</v>
      </c>
      <c r="K6" s="20">
        <v>0</v>
      </c>
      <c r="L6" s="20" t="s">
        <v>302</v>
      </c>
      <c r="M6" s="20">
        <v>1</v>
      </c>
      <c r="N6" s="20">
        <v>1</v>
      </c>
      <c r="O6" s="20">
        <v>50</v>
      </c>
      <c r="P6" s="20">
        <v>1</v>
      </c>
      <c r="Q6" s="20">
        <v>2</v>
      </c>
      <c r="R6" s="20">
        <v>0.57999999999999996</v>
      </c>
      <c r="S6" s="20">
        <v>1</v>
      </c>
      <c r="T6" s="55">
        <v>45107</v>
      </c>
      <c r="U6" s="20"/>
      <c r="V6" s="20"/>
      <c r="W6" s="60"/>
      <c r="X6" s="8"/>
      <c r="Y6" s="8"/>
      <c r="Z6" s="8"/>
    </row>
    <row r="7" spans="1:26">
      <c r="A7" s="25" t="s">
        <v>303</v>
      </c>
      <c r="B7" s="25" t="s">
        <v>304</v>
      </c>
      <c r="C7" s="25" t="s">
        <v>294</v>
      </c>
      <c r="D7" s="25">
        <v>1</v>
      </c>
      <c r="E7" s="25" t="s">
        <v>295</v>
      </c>
      <c r="F7" s="25" t="s">
        <v>305</v>
      </c>
      <c r="G7" s="96">
        <v>1</v>
      </c>
      <c r="H7" s="25" t="s">
        <v>295</v>
      </c>
      <c r="I7" s="25">
        <v>0.68</v>
      </c>
      <c r="J7" s="25" t="s">
        <v>305</v>
      </c>
      <c r="K7" s="25">
        <v>0</v>
      </c>
      <c r="L7" s="25" t="s">
        <v>305</v>
      </c>
      <c r="M7" s="25">
        <v>1</v>
      </c>
      <c r="N7" s="25">
        <v>1</v>
      </c>
      <c r="O7" s="25">
        <v>50</v>
      </c>
      <c r="P7" s="25">
        <v>1</v>
      </c>
      <c r="Q7" s="25">
        <v>2</v>
      </c>
      <c r="R7" s="25">
        <v>0.68</v>
      </c>
      <c r="S7" s="25">
        <v>1</v>
      </c>
      <c r="T7" s="61">
        <v>45107</v>
      </c>
      <c r="U7" s="25"/>
      <c r="V7" s="25"/>
      <c r="W7" s="62"/>
      <c r="X7" s="8"/>
      <c r="Y7" s="8"/>
      <c r="Z7" s="8"/>
    </row>
    <row r="8" spans="1:26">
      <c r="A8" s="20" t="s">
        <v>306</v>
      </c>
      <c r="B8" s="20" t="s">
        <v>307</v>
      </c>
      <c r="C8" s="20" t="s">
        <v>294</v>
      </c>
      <c r="D8" s="20">
        <v>1</v>
      </c>
      <c r="E8" s="20" t="s">
        <v>295</v>
      </c>
      <c r="F8" s="20" t="s">
        <v>308</v>
      </c>
      <c r="G8" s="97">
        <v>1</v>
      </c>
      <c r="H8" s="20" t="s">
        <v>295</v>
      </c>
      <c r="I8" s="20">
        <v>0.68</v>
      </c>
      <c r="J8" s="20" t="s">
        <v>308</v>
      </c>
      <c r="K8" s="20">
        <v>0</v>
      </c>
      <c r="L8" s="20" t="s">
        <v>308</v>
      </c>
      <c r="M8" s="20">
        <v>1</v>
      </c>
      <c r="N8" s="20">
        <v>1</v>
      </c>
      <c r="O8" s="20">
        <v>50</v>
      </c>
      <c r="P8" s="20">
        <v>1</v>
      </c>
      <c r="Q8" s="20">
        <v>2</v>
      </c>
      <c r="R8" s="20">
        <v>0.68</v>
      </c>
      <c r="S8" s="20">
        <v>1</v>
      </c>
      <c r="T8" s="55">
        <v>45107</v>
      </c>
      <c r="U8" s="20"/>
      <c r="V8" s="20"/>
      <c r="W8" s="60"/>
      <c r="X8" s="8"/>
      <c r="Y8" s="8"/>
      <c r="Z8" s="8"/>
    </row>
    <row r="9" spans="1:26">
      <c r="A9" s="25" t="s">
        <v>309</v>
      </c>
      <c r="B9" s="25" t="s">
        <v>310</v>
      </c>
      <c r="C9" s="25" t="s">
        <v>294</v>
      </c>
      <c r="D9" s="25">
        <v>1</v>
      </c>
      <c r="E9" s="25" t="s">
        <v>295</v>
      </c>
      <c r="F9" s="25" t="s">
        <v>311</v>
      </c>
      <c r="G9" s="96">
        <v>1</v>
      </c>
      <c r="H9" s="25" t="s">
        <v>295</v>
      </c>
      <c r="I9" s="25">
        <v>0.68</v>
      </c>
      <c r="J9" s="25" t="s">
        <v>311</v>
      </c>
      <c r="K9" s="25">
        <v>0</v>
      </c>
      <c r="L9" s="25" t="s">
        <v>311</v>
      </c>
      <c r="M9" s="25">
        <v>1</v>
      </c>
      <c r="N9" s="25">
        <v>1</v>
      </c>
      <c r="O9" s="25">
        <v>50</v>
      </c>
      <c r="P9" s="25">
        <v>1</v>
      </c>
      <c r="Q9" s="25">
        <v>2</v>
      </c>
      <c r="R9" s="25">
        <v>0.68</v>
      </c>
      <c r="S9" s="25">
        <v>1</v>
      </c>
      <c r="T9" s="61">
        <v>45107</v>
      </c>
      <c r="U9" s="25"/>
      <c r="V9" s="25"/>
      <c r="W9" s="62"/>
      <c r="X9" s="8"/>
      <c r="Y9" s="8"/>
      <c r="Z9" s="8"/>
    </row>
    <row r="10" spans="1:26">
      <c r="A10" s="20" t="s">
        <v>312</v>
      </c>
      <c r="B10" s="20" t="s">
        <v>122</v>
      </c>
      <c r="C10" s="20" t="s">
        <v>294</v>
      </c>
      <c r="D10" s="20">
        <v>1</v>
      </c>
      <c r="E10" s="20" t="s">
        <v>295</v>
      </c>
      <c r="F10" s="20" t="s">
        <v>313</v>
      </c>
      <c r="G10" s="97">
        <v>1</v>
      </c>
      <c r="H10" s="20" t="s">
        <v>295</v>
      </c>
      <c r="I10" s="20">
        <v>0.68</v>
      </c>
      <c r="J10" s="20" t="s">
        <v>313</v>
      </c>
      <c r="K10" s="20">
        <v>0</v>
      </c>
      <c r="L10" s="20" t="s">
        <v>313</v>
      </c>
      <c r="M10" s="20">
        <v>1</v>
      </c>
      <c r="N10" s="20">
        <v>1</v>
      </c>
      <c r="O10" s="20">
        <v>50</v>
      </c>
      <c r="P10" s="20">
        <v>1</v>
      </c>
      <c r="Q10" s="20">
        <v>2</v>
      </c>
      <c r="R10" s="20">
        <v>0.68</v>
      </c>
      <c r="S10" s="20">
        <v>1</v>
      </c>
      <c r="T10" s="55">
        <v>45107</v>
      </c>
      <c r="U10" s="20"/>
      <c r="V10" s="20"/>
      <c r="W10" s="60"/>
      <c r="X10" s="8"/>
      <c r="Y10" s="8"/>
      <c r="Z10" s="8"/>
    </row>
    <row r="11" spans="1:26">
      <c r="A11" s="25" t="s">
        <v>314</v>
      </c>
      <c r="B11" s="25" t="s">
        <v>315</v>
      </c>
      <c r="C11" s="25" t="s">
        <v>294</v>
      </c>
      <c r="D11" s="25">
        <v>1</v>
      </c>
      <c r="E11" s="25" t="s">
        <v>295</v>
      </c>
      <c r="F11" s="25" t="s">
        <v>316</v>
      </c>
      <c r="G11" s="96">
        <v>1</v>
      </c>
      <c r="H11" s="25" t="s">
        <v>295</v>
      </c>
      <c r="I11" s="25">
        <v>0.79</v>
      </c>
      <c r="J11" s="25" t="s">
        <v>316</v>
      </c>
      <c r="K11" s="25">
        <v>0</v>
      </c>
      <c r="L11" s="25" t="s">
        <v>316</v>
      </c>
      <c r="M11" s="25">
        <v>1</v>
      </c>
      <c r="N11" s="25">
        <v>1</v>
      </c>
      <c r="O11" s="25">
        <v>50</v>
      </c>
      <c r="P11" s="25">
        <v>1</v>
      </c>
      <c r="Q11" s="25">
        <v>2</v>
      </c>
      <c r="R11" s="25">
        <v>0.79</v>
      </c>
      <c r="S11" s="25">
        <v>1</v>
      </c>
      <c r="T11" s="61">
        <v>45107</v>
      </c>
      <c r="U11" s="25"/>
      <c r="V11" s="25"/>
      <c r="W11" s="62"/>
      <c r="X11" s="8"/>
      <c r="Y11" s="8"/>
      <c r="Z11" s="8"/>
    </row>
    <row r="12" spans="1:26">
      <c r="A12" s="20" t="s">
        <v>317</v>
      </c>
      <c r="B12" s="20" t="s">
        <v>318</v>
      </c>
      <c r="C12" s="20" t="s">
        <v>294</v>
      </c>
      <c r="D12" s="20">
        <v>1</v>
      </c>
      <c r="E12" s="20" t="s">
        <v>295</v>
      </c>
      <c r="F12" s="20" t="s">
        <v>319</v>
      </c>
      <c r="G12" s="97">
        <v>1</v>
      </c>
      <c r="H12" s="20" t="s">
        <v>295</v>
      </c>
      <c r="I12" s="20">
        <v>0.89</v>
      </c>
      <c r="J12" s="20" t="s">
        <v>319</v>
      </c>
      <c r="K12" s="20">
        <v>0</v>
      </c>
      <c r="L12" s="20" t="s">
        <v>319</v>
      </c>
      <c r="M12" s="20">
        <v>1</v>
      </c>
      <c r="N12" s="20">
        <v>1</v>
      </c>
      <c r="O12" s="20">
        <v>50</v>
      </c>
      <c r="P12" s="20">
        <v>1</v>
      </c>
      <c r="Q12" s="20">
        <v>2</v>
      </c>
      <c r="R12" s="20">
        <v>0.89</v>
      </c>
      <c r="S12" s="20">
        <v>1</v>
      </c>
      <c r="T12" s="55">
        <v>45107</v>
      </c>
      <c r="U12" s="20"/>
      <c r="V12" s="20"/>
      <c r="W12" s="60"/>
      <c r="X12" s="8"/>
      <c r="Y12" s="8"/>
      <c r="Z12" s="8"/>
    </row>
    <row r="13" spans="1:26">
      <c r="A13" s="25" t="s">
        <v>320</v>
      </c>
      <c r="B13" s="25" t="s">
        <v>321</v>
      </c>
      <c r="C13" s="25" t="s">
        <v>294</v>
      </c>
      <c r="D13" s="25">
        <v>1</v>
      </c>
      <c r="E13" s="25" t="s">
        <v>295</v>
      </c>
      <c r="F13" s="25" t="s">
        <v>322</v>
      </c>
      <c r="G13" s="96">
        <v>1</v>
      </c>
      <c r="H13" s="25" t="s">
        <v>295</v>
      </c>
      <c r="I13" s="25">
        <v>1</v>
      </c>
      <c r="J13" s="25" t="s">
        <v>322</v>
      </c>
      <c r="K13" s="25">
        <v>0</v>
      </c>
      <c r="L13" s="25" t="s">
        <v>322</v>
      </c>
      <c r="M13" s="25">
        <v>1</v>
      </c>
      <c r="N13" s="25">
        <v>1</v>
      </c>
      <c r="O13" s="25">
        <v>50</v>
      </c>
      <c r="P13" s="25">
        <v>1</v>
      </c>
      <c r="Q13" s="25">
        <v>2</v>
      </c>
      <c r="R13" s="25">
        <v>1</v>
      </c>
      <c r="S13" s="25">
        <v>1</v>
      </c>
      <c r="T13" s="61">
        <v>45107</v>
      </c>
      <c r="U13" s="25"/>
      <c r="V13" s="25"/>
      <c r="W13" s="62"/>
      <c r="X13" s="8"/>
      <c r="Y13" s="8"/>
      <c r="Z13" s="8"/>
    </row>
    <row r="14" spans="1:26">
      <c r="A14" s="20" t="s">
        <v>208</v>
      </c>
      <c r="B14" s="20" t="s">
        <v>323</v>
      </c>
      <c r="C14" s="20" t="s">
        <v>294</v>
      </c>
      <c r="D14" s="20">
        <v>1</v>
      </c>
      <c r="E14" s="20" t="s">
        <v>295</v>
      </c>
      <c r="F14" s="20" t="s">
        <v>324</v>
      </c>
      <c r="G14" s="97">
        <v>1</v>
      </c>
      <c r="H14" s="20" t="s">
        <v>295</v>
      </c>
      <c r="I14" s="20">
        <v>1.04</v>
      </c>
      <c r="J14" s="20" t="s">
        <v>324</v>
      </c>
      <c r="K14" s="20">
        <v>0</v>
      </c>
      <c r="L14" s="20" t="s">
        <v>324</v>
      </c>
      <c r="M14" s="20">
        <v>1</v>
      </c>
      <c r="N14" s="20">
        <v>1</v>
      </c>
      <c r="O14" s="20">
        <v>50</v>
      </c>
      <c r="P14" s="20">
        <v>1</v>
      </c>
      <c r="Q14" s="20">
        <v>2</v>
      </c>
      <c r="R14" s="20">
        <v>1.04</v>
      </c>
      <c r="S14" s="20">
        <v>1</v>
      </c>
      <c r="T14" s="55">
        <v>45107</v>
      </c>
      <c r="U14" s="20"/>
      <c r="V14" s="20"/>
      <c r="W14" s="60"/>
      <c r="X14" s="8"/>
      <c r="Y14" s="8"/>
      <c r="Z14" s="8"/>
    </row>
    <row r="15" spans="1:26">
      <c r="A15" s="25" t="s">
        <v>325</v>
      </c>
      <c r="B15" s="25" t="s">
        <v>326</v>
      </c>
      <c r="C15" s="25" t="s">
        <v>294</v>
      </c>
      <c r="D15" s="25">
        <v>1000</v>
      </c>
      <c r="E15" s="25" t="s">
        <v>327</v>
      </c>
      <c r="F15" s="25" t="s">
        <v>328</v>
      </c>
      <c r="G15" s="96">
        <v>1</v>
      </c>
      <c r="H15" s="25" t="s">
        <v>329</v>
      </c>
      <c r="I15" s="25">
        <v>1.05</v>
      </c>
      <c r="J15" s="25" t="s">
        <v>328</v>
      </c>
      <c r="K15" s="25"/>
      <c r="L15" s="25" t="s">
        <v>328</v>
      </c>
      <c r="M15" s="25">
        <v>1</v>
      </c>
      <c r="N15" s="25">
        <v>1</v>
      </c>
      <c r="O15" s="25">
        <v>100</v>
      </c>
      <c r="P15" s="25">
        <v>1</v>
      </c>
      <c r="Q15" s="25">
        <v>2</v>
      </c>
      <c r="R15" s="25">
        <v>1.05</v>
      </c>
      <c r="S15" s="25">
        <v>1</v>
      </c>
      <c r="T15" s="61">
        <v>45107</v>
      </c>
      <c r="U15" s="25"/>
      <c r="V15" s="25"/>
      <c r="W15" s="62"/>
      <c r="X15" s="8"/>
      <c r="Y15" s="8"/>
      <c r="Z15" s="8"/>
    </row>
    <row r="16" spans="1:26">
      <c r="A16" s="20" t="s">
        <v>330</v>
      </c>
      <c r="B16" s="20" t="s">
        <v>331</v>
      </c>
      <c r="C16" s="20" t="s">
        <v>294</v>
      </c>
      <c r="D16" s="20">
        <v>227</v>
      </c>
      <c r="E16" s="20" t="s">
        <v>332</v>
      </c>
      <c r="F16" s="20" t="s">
        <v>333</v>
      </c>
      <c r="G16" s="97">
        <v>1</v>
      </c>
      <c r="H16" s="20" t="s">
        <v>295</v>
      </c>
      <c r="I16" s="20">
        <v>1.1100000000000001</v>
      </c>
      <c r="J16" s="20" t="s">
        <v>333</v>
      </c>
      <c r="K16" s="20">
        <v>0</v>
      </c>
      <c r="L16" s="20" t="s">
        <v>333</v>
      </c>
      <c r="M16" s="20">
        <v>1</v>
      </c>
      <c r="N16" s="20">
        <v>1</v>
      </c>
      <c r="O16" s="20">
        <v>50</v>
      </c>
      <c r="P16" s="20">
        <v>1</v>
      </c>
      <c r="Q16" s="20">
        <v>2</v>
      </c>
      <c r="R16" s="20">
        <v>1.1100000000000001</v>
      </c>
      <c r="S16" s="20">
        <v>1</v>
      </c>
      <c r="T16" s="55">
        <v>45107</v>
      </c>
      <c r="U16" s="20"/>
      <c r="V16" s="20"/>
      <c r="W16" s="60"/>
      <c r="X16" s="8"/>
      <c r="Y16" s="8"/>
      <c r="Z16" s="8"/>
    </row>
    <row r="17" spans="1:26">
      <c r="A17" s="25" t="s">
        <v>198</v>
      </c>
      <c r="B17" s="25" t="s">
        <v>63</v>
      </c>
      <c r="C17" s="25" t="s">
        <v>294</v>
      </c>
      <c r="D17" s="25">
        <v>1</v>
      </c>
      <c r="E17" s="25" t="s">
        <v>295</v>
      </c>
      <c r="F17" s="25" t="s">
        <v>334</v>
      </c>
      <c r="G17" s="96">
        <v>1</v>
      </c>
      <c r="H17" s="25" t="s">
        <v>295</v>
      </c>
      <c r="I17" s="25">
        <v>1.1499999999999999</v>
      </c>
      <c r="J17" s="25" t="s">
        <v>334</v>
      </c>
      <c r="K17" s="25">
        <v>0</v>
      </c>
      <c r="L17" s="25" t="s">
        <v>334</v>
      </c>
      <c r="M17" s="25">
        <v>1</v>
      </c>
      <c r="N17" s="25">
        <v>1</v>
      </c>
      <c r="O17" s="25">
        <v>50</v>
      </c>
      <c r="P17" s="25">
        <v>1</v>
      </c>
      <c r="Q17" s="25">
        <v>2</v>
      </c>
      <c r="R17" s="25">
        <v>1.1499999999999999</v>
      </c>
      <c r="S17" s="25">
        <v>1</v>
      </c>
      <c r="T17" s="61">
        <v>45107</v>
      </c>
      <c r="U17" s="25"/>
      <c r="V17" s="25"/>
      <c r="W17" s="62"/>
      <c r="X17" s="8"/>
      <c r="Y17" s="8"/>
      <c r="Z17" s="8"/>
    </row>
    <row r="18" spans="1:26">
      <c r="A18" s="20" t="s">
        <v>335</v>
      </c>
      <c r="B18" s="20" t="s">
        <v>336</v>
      </c>
      <c r="C18" s="20" t="s">
        <v>294</v>
      </c>
      <c r="D18" s="20">
        <v>1</v>
      </c>
      <c r="E18" s="20" t="s">
        <v>295</v>
      </c>
      <c r="F18" s="20" t="s">
        <v>337</v>
      </c>
      <c r="G18" s="97">
        <v>1</v>
      </c>
      <c r="H18" s="20" t="s">
        <v>295</v>
      </c>
      <c r="I18" s="20">
        <v>1.1599999999999999</v>
      </c>
      <c r="J18" s="20" t="s">
        <v>337</v>
      </c>
      <c r="K18" s="20">
        <v>0</v>
      </c>
      <c r="L18" s="20" t="s">
        <v>337</v>
      </c>
      <c r="M18" s="20">
        <v>1</v>
      </c>
      <c r="N18" s="20">
        <v>1</v>
      </c>
      <c r="O18" s="20">
        <v>50</v>
      </c>
      <c r="P18" s="20">
        <v>1</v>
      </c>
      <c r="Q18" s="20">
        <v>2</v>
      </c>
      <c r="R18" s="20">
        <v>1.1599999999999999</v>
      </c>
      <c r="S18" s="20">
        <v>1</v>
      </c>
      <c r="T18" s="55">
        <v>45107</v>
      </c>
      <c r="U18" s="20"/>
      <c r="V18" s="20"/>
      <c r="W18" s="60"/>
      <c r="X18" s="8"/>
      <c r="Y18" s="8"/>
      <c r="Z18" s="8"/>
    </row>
    <row r="19" spans="1:26">
      <c r="A19" s="25" t="s">
        <v>338</v>
      </c>
      <c r="B19" s="25" t="s">
        <v>339</v>
      </c>
      <c r="C19" s="25" t="s">
        <v>294</v>
      </c>
      <c r="D19" s="25">
        <v>7000</v>
      </c>
      <c r="E19" s="25" t="s">
        <v>332</v>
      </c>
      <c r="F19" s="25" t="s">
        <v>340</v>
      </c>
      <c r="G19" s="96">
        <v>1</v>
      </c>
      <c r="H19" s="25" t="s">
        <v>295</v>
      </c>
      <c r="I19" s="25">
        <v>1.1599999999999999</v>
      </c>
      <c r="J19" s="25" t="s">
        <v>340</v>
      </c>
      <c r="K19" s="25">
        <v>0</v>
      </c>
      <c r="L19" s="25" t="s">
        <v>340</v>
      </c>
      <c r="M19" s="25">
        <v>1</v>
      </c>
      <c r="N19" s="25">
        <v>1</v>
      </c>
      <c r="O19" s="25">
        <v>50</v>
      </c>
      <c r="P19" s="25">
        <v>1</v>
      </c>
      <c r="Q19" s="25">
        <v>2</v>
      </c>
      <c r="R19" s="25">
        <v>1.1599999999999999</v>
      </c>
      <c r="S19" s="25">
        <v>1</v>
      </c>
      <c r="T19" s="61">
        <v>45107</v>
      </c>
      <c r="U19" s="25"/>
      <c r="V19" s="25"/>
      <c r="W19" s="62"/>
      <c r="X19" s="8"/>
      <c r="Y19" s="8"/>
      <c r="Z19" s="8"/>
    </row>
    <row r="20" spans="1:26">
      <c r="A20" s="20" t="s">
        <v>341</v>
      </c>
      <c r="B20" s="20" t="s">
        <v>342</v>
      </c>
      <c r="C20" s="20" t="s">
        <v>294</v>
      </c>
      <c r="D20" s="20">
        <v>400</v>
      </c>
      <c r="E20" s="20" t="s">
        <v>332</v>
      </c>
      <c r="F20" s="20" t="s">
        <v>343</v>
      </c>
      <c r="G20" s="97">
        <v>1</v>
      </c>
      <c r="H20" s="20" t="s">
        <v>295</v>
      </c>
      <c r="I20" s="20">
        <v>1.21</v>
      </c>
      <c r="J20" s="20" t="s">
        <v>343</v>
      </c>
      <c r="K20" s="20"/>
      <c r="L20" s="20" t="s">
        <v>343</v>
      </c>
      <c r="M20" s="20">
        <v>1</v>
      </c>
      <c r="N20" s="20">
        <v>1</v>
      </c>
      <c r="O20" s="20">
        <v>100</v>
      </c>
      <c r="P20" s="20">
        <v>1</v>
      </c>
      <c r="Q20" s="20">
        <v>2</v>
      </c>
      <c r="R20" s="20">
        <v>1.21</v>
      </c>
      <c r="S20" s="20">
        <v>1</v>
      </c>
      <c r="T20" s="55">
        <v>45107</v>
      </c>
      <c r="U20" s="20"/>
      <c r="V20" s="20"/>
      <c r="W20" s="60"/>
      <c r="X20" s="8"/>
      <c r="Y20" s="8"/>
      <c r="Z20" s="8"/>
    </row>
    <row r="21" spans="1:26">
      <c r="A21" s="25" t="s">
        <v>344</v>
      </c>
      <c r="B21" s="25" t="s">
        <v>345</v>
      </c>
      <c r="C21" s="25" t="s">
        <v>294</v>
      </c>
      <c r="D21" s="25">
        <v>1</v>
      </c>
      <c r="E21" s="25" t="s">
        <v>295</v>
      </c>
      <c r="F21" s="25" t="s">
        <v>346</v>
      </c>
      <c r="G21" s="96">
        <v>1</v>
      </c>
      <c r="H21" s="25" t="s">
        <v>295</v>
      </c>
      <c r="I21" s="25">
        <v>1.21</v>
      </c>
      <c r="J21" s="25" t="s">
        <v>346</v>
      </c>
      <c r="K21" s="25">
        <v>0</v>
      </c>
      <c r="L21" s="25" t="s">
        <v>346</v>
      </c>
      <c r="M21" s="25">
        <v>1</v>
      </c>
      <c r="N21" s="25">
        <v>1</v>
      </c>
      <c r="O21" s="25">
        <v>50</v>
      </c>
      <c r="P21" s="25">
        <v>1</v>
      </c>
      <c r="Q21" s="25">
        <v>2</v>
      </c>
      <c r="R21" s="25">
        <v>1.21</v>
      </c>
      <c r="S21" s="25">
        <v>1</v>
      </c>
      <c r="T21" s="61">
        <v>45107</v>
      </c>
      <c r="U21" s="25"/>
      <c r="V21" s="25"/>
      <c r="W21" s="62"/>
      <c r="X21" s="8"/>
      <c r="Y21" s="8"/>
      <c r="Z21" s="8"/>
    </row>
    <row r="22" spans="1:26">
      <c r="A22" s="20" t="s">
        <v>225</v>
      </c>
      <c r="B22" s="20" t="s">
        <v>347</v>
      </c>
      <c r="C22" s="20" t="s">
        <v>294</v>
      </c>
      <c r="D22" s="20">
        <v>250</v>
      </c>
      <c r="E22" s="20" t="s">
        <v>332</v>
      </c>
      <c r="F22" s="20" t="s">
        <v>348</v>
      </c>
      <c r="G22" s="97">
        <v>1</v>
      </c>
      <c r="H22" s="20" t="s">
        <v>295</v>
      </c>
      <c r="I22" s="20">
        <v>1.21</v>
      </c>
      <c r="J22" s="20" t="s">
        <v>348</v>
      </c>
      <c r="K22" s="20">
        <v>0</v>
      </c>
      <c r="L22" s="20" t="s">
        <v>348</v>
      </c>
      <c r="M22" s="20">
        <v>1</v>
      </c>
      <c r="N22" s="20">
        <v>1</v>
      </c>
      <c r="O22" s="20">
        <v>50</v>
      </c>
      <c r="P22" s="20">
        <v>1</v>
      </c>
      <c r="Q22" s="20">
        <v>2</v>
      </c>
      <c r="R22" s="20">
        <v>1.21</v>
      </c>
      <c r="S22" s="20">
        <v>1</v>
      </c>
      <c r="T22" s="55">
        <v>45107</v>
      </c>
      <c r="U22" s="20"/>
      <c r="V22" s="20"/>
      <c r="W22" s="60"/>
      <c r="X22" s="8"/>
      <c r="Y22" s="8"/>
      <c r="Z22" s="8"/>
    </row>
    <row r="23" spans="1:26">
      <c r="A23" s="25" t="s">
        <v>349</v>
      </c>
      <c r="B23" s="25" t="s">
        <v>350</v>
      </c>
      <c r="C23" s="25" t="s">
        <v>294</v>
      </c>
      <c r="D23" s="25">
        <v>1</v>
      </c>
      <c r="E23" s="25" t="s">
        <v>295</v>
      </c>
      <c r="F23" s="25" t="s">
        <v>351</v>
      </c>
      <c r="G23" s="96">
        <v>1</v>
      </c>
      <c r="H23" s="25" t="s">
        <v>295</v>
      </c>
      <c r="I23" s="25">
        <v>1.32</v>
      </c>
      <c r="J23" s="25" t="s">
        <v>351</v>
      </c>
      <c r="K23" s="25">
        <v>0</v>
      </c>
      <c r="L23" s="25" t="s">
        <v>351</v>
      </c>
      <c r="M23" s="25">
        <v>1</v>
      </c>
      <c r="N23" s="25">
        <v>1</v>
      </c>
      <c r="O23" s="25">
        <v>50</v>
      </c>
      <c r="P23" s="25">
        <v>1</v>
      </c>
      <c r="Q23" s="25">
        <v>2</v>
      </c>
      <c r="R23" s="25">
        <v>1.32</v>
      </c>
      <c r="S23" s="25">
        <v>1</v>
      </c>
      <c r="T23" s="61">
        <v>45107</v>
      </c>
      <c r="U23" s="25"/>
      <c r="V23" s="25"/>
      <c r="W23" s="62"/>
      <c r="X23" s="8"/>
      <c r="Y23" s="8"/>
      <c r="Z23" s="8"/>
    </row>
    <row r="24" spans="1:26">
      <c r="A24" s="20" t="s">
        <v>216</v>
      </c>
      <c r="B24" s="20" t="s">
        <v>83</v>
      </c>
      <c r="C24" s="20" t="s">
        <v>294</v>
      </c>
      <c r="D24" s="20">
        <v>2</v>
      </c>
      <c r="E24" s="20" t="s">
        <v>295</v>
      </c>
      <c r="F24" s="20" t="s">
        <v>352</v>
      </c>
      <c r="G24" s="97">
        <v>2</v>
      </c>
      <c r="H24" s="20" t="s">
        <v>295</v>
      </c>
      <c r="I24" s="20">
        <v>0.66</v>
      </c>
      <c r="J24" s="20" t="s">
        <v>352</v>
      </c>
      <c r="K24" s="20">
        <v>0</v>
      </c>
      <c r="L24" s="20" t="s">
        <v>352</v>
      </c>
      <c r="M24" s="20">
        <v>2</v>
      </c>
      <c r="N24" s="20">
        <v>1</v>
      </c>
      <c r="O24" s="20">
        <v>50</v>
      </c>
      <c r="P24" s="20">
        <v>1</v>
      </c>
      <c r="Q24" s="20">
        <v>2</v>
      </c>
      <c r="R24" s="20">
        <v>1.32</v>
      </c>
      <c r="S24" s="20">
        <v>1</v>
      </c>
      <c r="T24" s="55">
        <v>45107</v>
      </c>
      <c r="U24" s="20"/>
      <c r="V24" s="20"/>
      <c r="W24" s="60"/>
      <c r="X24" s="8"/>
      <c r="Y24" s="8"/>
      <c r="Z24" s="8"/>
    </row>
    <row r="25" spans="1:26">
      <c r="A25" s="25" t="s">
        <v>353</v>
      </c>
      <c r="B25" s="25" t="s">
        <v>354</v>
      </c>
      <c r="C25" s="25" t="s">
        <v>294</v>
      </c>
      <c r="D25" s="25">
        <v>250</v>
      </c>
      <c r="E25" s="25" t="s">
        <v>332</v>
      </c>
      <c r="F25" s="25" t="s">
        <v>355</v>
      </c>
      <c r="G25" s="96">
        <v>1</v>
      </c>
      <c r="H25" s="25" t="s">
        <v>295</v>
      </c>
      <c r="I25" s="25">
        <v>1.32</v>
      </c>
      <c r="J25" s="25" t="s">
        <v>355</v>
      </c>
      <c r="K25" s="25">
        <v>0</v>
      </c>
      <c r="L25" s="25" t="s">
        <v>355</v>
      </c>
      <c r="M25" s="25">
        <v>1</v>
      </c>
      <c r="N25" s="25">
        <v>1</v>
      </c>
      <c r="O25" s="25">
        <v>50</v>
      </c>
      <c r="P25" s="25">
        <v>1</v>
      </c>
      <c r="Q25" s="25">
        <v>2</v>
      </c>
      <c r="R25" s="25">
        <v>1.32</v>
      </c>
      <c r="S25" s="25">
        <v>1</v>
      </c>
      <c r="T25" s="61">
        <v>45107</v>
      </c>
      <c r="U25" s="25"/>
      <c r="V25" s="25"/>
      <c r="W25" s="62"/>
      <c r="X25" s="8"/>
      <c r="Y25" s="8"/>
      <c r="Z25" s="8"/>
    </row>
    <row r="26" spans="1:26">
      <c r="A26" s="20" t="s">
        <v>356</v>
      </c>
      <c r="B26" s="20" t="s">
        <v>357</v>
      </c>
      <c r="C26" s="20" t="s">
        <v>294</v>
      </c>
      <c r="D26" s="20">
        <v>1</v>
      </c>
      <c r="E26" s="20" t="s">
        <v>332</v>
      </c>
      <c r="F26" s="20" t="s">
        <v>358</v>
      </c>
      <c r="G26" s="97">
        <v>1</v>
      </c>
      <c r="H26" s="20" t="s">
        <v>295</v>
      </c>
      <c r="I26" s="20">
        <v>1.32</v>
      </c>
      <c r="J26" s="20" t="s">
        <v>358</v>
      </c>
      <c r="K26" s="20">
        <v>0</v>
      </c>
      <c r="L26" s="20" t="s">
        <v>358</v>
      </c>
      <c r="M26" s="20">
        <v>1</v>
      </c>
      <c r="N26" s="20">
        <v>1</v>
      </c>
      <c r="O26" s="20">
        <v>50</v>
      </c>
      <c r="P26" s="20">
        <v>1</v>
      </c>
      <c r="Q26" s="20">
        <v>2</v>
      </c>
      <c r="R26" s="20">
        <v>1.32</v>
      </c>
      <c r="S26" s="20">
        <v>1</v>
      </c>
      <c r="T26" s="55">
        <v>45107</v>
      </c>
      <c r="U26" s="20"/>
      <c r="V26" s="20"/>
      <c r="W26" s="60"/>
      <c r="X26" s="8"/>
      <c r="Y26" s="8"/>
      <c r="Z26" s="8"/>
    </row>
    <row r="27" spans="1:26">
      <c r="A27" s="25" t="s">
        <v>359</v>
      </c>
      <c r="B27" s="25" t="s">
        <v>360</v>
      </c>
      <c r="C27" s="25" t="s">
        <v>294</v>
      </c>
      <c r="D27" s="25">
        <v>250</v>
      </c>
      <c r="E27" s="25" t="s">
        <v>332</v>
      </c>
      <c r="F27" s="25" t="s">
        <v>361</v>
      </c>
      <c r="G27" s="96">
        <v>1</v>
      </c>
      <c r="H27" s="25" t="s">
        <v>295</v>
      </c>
      <c r="I27" s="25">
        <v>1.32</v>
      </c>
      <c r="J27" s="25" t="s">
        <v>361</v>
      </c>
      <c r="K27" s="25">
        <v>0</v>
      </c>
      <c r="L27" s="25" t="s">
        <v>361</v>
      </c>
      <c r="M27" s="25">
        <v>1</v>
      </c>
      <c r="N27" s="25">
        <v>1</v>
      </c>
      <c r="O27" s="25">
        <v>50</v>
      </c>
      <c r="P27" s="25">
        <v>1</v>
      </c>
      <c r="Q27" s="25">
        <v>2</v>
      </c>
      <c r="R27" s="25">
        <v>1.32</v>
      </c>
      <c r="S27" s="25">
        <v>1</v>
      </c>
      <c r="T27" s="61">
        <v>45107</v>
      </c>
      <c r="U27" s="25"/>
      <c r="V27" s="25"/>
      <c r="W27" s="62"/>
      <c r="X27" s="8"/>
      <c r="Y27" s="8"/>
      <c r="Z27" s="8"/>
    </row>
    <row r="28" spans="1:26">
      <c r="A28" s="20" t="s">
        <v>362</v>
      </c>
      <c r="B28" s="20" t="s">
        <v>360</v>
      </c>
      <c r="C28" s="20" t="s">
        <v>294</v>
      </c>
      <c r="D28" s="20">
        <v>250</v>
      </c>
      <c r="E28" s="20" t="s">
        <v>332</v>
      </c>
      <c r="F28" s="20" t="s">
        <v>361</v>
      </c>
      <c r="G28" s="97">
        <v>1</v>
      </c>
      <c r="H28" s="20" t="s">
        <v>295</v>
      </c>
      <c r="I28" s="20">
        <v>1.32</v>
      </c>
      <c r="J28" s="20" t="s">
        <v>361</v>
      </c>
      <c r="K28" s="20">
        <v>0</v>
      </c>
      <c r="L28" s="20" t="s">
        <v>361</v>
      </c>
      <c r="M28" s="20">
        <v>1</v>
      </c>
      <c r="N28" s="20">
        <v>1</v>
      </c>
      <c r="O28" s="20">
        <v>50</v>
      </c>
      <c r="P28" s="20">
        <v>1</v>
      </c>
      <c r="Q28" s="20">
        <v>2</v>
      </c>
      <c r="R28" s="20">
        <v>1.32</v>
      </c>
      <c r="S28" s="20">
        <v>1</v>
      </c>
      <c r="T28" s="55">
        <v>45107</v>
      </c>
      <c r="U28" s="20"/>
      <c r="V28" s="20"/>
      <c r="W28" s="60"/>
      <c r="X28" s="8"/>
      <c r="Y28" s="8"/>
      <c r="Z28" s="8"/>
    </row>
    <row r="29" spans="1:26">
      <c r="A29" s="25" t="s">
        <v>363</v>
      </c>
      <c r="B29" s="25" t="s">
        <v>364</v>
      </c>
      <c r="C29" s="25" t="s">
        <v>294</v>
      </c>
      <c r="D29" s="25">
        <v>1</v>
      </c>
      <c r="E29" s="25" t="s">
        <v>295</v>
      </c>
      <c r="F29" s="25" t="s">
        <v>365</v>
      </c>
      <c r="G29" s="96">
        <v>1</v>
      </c>
      <c r="H29" s="25" t="s">
        <v>295</v>
      </c>
      <c r="I29" s="25">
        <v>1.32</v>
      </c>
      <c r="J29" s="25" t="s">
        <v>365</v>
      </c>
      <c r="K29" s="25">
        <v>0</v>
      </c>
      <c r="L29" s="25" t="s">
        <v>365</v>
      </c>
      <c r="M29" s="25">
        <v>1</v>
      </c>
      <c r="N29" s="25">
        <v>1</v>
      </c>
      <c r="O29" s="25">
        <v>50</v>
      </c>
      <c r="P29" s="25">
        <v>1</v>
      </c>
      <c r="Q29" s="25">
        <v>2</v>
      </c>
      <c r="R29" s="25">
        <v>1.32</v>
      </c>
      <c r="S29" s="25">
        <v>1</v>
      </c>
      <c r="T29" s="61">
        <v>45107</v>
      </c>
      <c r="U29" s="25"/>
      <c r="V29" s="25"/>
      <c r="W29" s="62"/>
      <c r="X29" s="8"/>
      <c r="Y29" s="8"/>
      <c r="Z29" s="8"/>
    </row>
    <row r="30" spans="1:26">
      <c r="A30" s="20" t="s">
        <v>366</v>
      </c>
      <c r="B30" s="20" t="s">
        <v>360</v>
      </c>
      <c r="C30" s="20" t="s">
        <v>294</v>
      </c>
      <c r="D30" s="20">
        <v>250</v>
      </c>
      <c r="E30" s="20" t="s">
        <v>332</v>
      </c>
      <c r="F30" s="20" t="s">
        <v>361</v>
      </c>
      <c r="G30" s="97">
        <v>1</v>
      </c>
      <c r="H30" s="20" t="s">
        <v>295</v>
      </c>
      <c r="I30" s="20">
        <v>1.32</v>
      </c>
      <c r="J30" s="20" t="s">
        <v>361</v>
      </c>
      <c r="K30" s="20">
        <v>0</v>
      </c>
      <c r="L30" s="20" t="s">
        <v>361</v>
      </c>
      <c r="M30" s="20">
        <v>1</v>
      </c>
      <c r="N30" s="20">
        <v>1</v>
      </c>
      <c r="O30" s="20">
        <v>50</v>
      </c>
      <c r="P30" s="20">
        <v>1</v>
      </c>
      <c r="Q30" s="20">
        <v>2</v>
      </c>
      <c r="R30" s="20">
        <v>1.32</v>
      </c>
      <c r="S30" s="20">
        <v>1</v>
      </c>
      <c r="T30" s="55">
        <v>45107</v>
      </c>
      <c r="U30" s="20"/>
      <c r="V30" s="20"/>
      <c r="W30" s="60"/>
      <c r="X30" s="8"/>
      <c r="Y30" s="8"/>
      <c r="Z30" s="8"/>
    </row>
    <row r="31" spans="1:26">
      <c r="A31" s="25" t="s">
        <v>367</v>
      </c>
      <c r="B31" s="25" t="s">
        <v>368</v>
      </c>
      <c r="C31" s="25" t="s">
        <v>294</v>
      </c>
      <c r="D31" s="25">
        <v>1000</v>
      </c>
      <c r="E31" s="25" t="s">
        <v>327</v>
      </c>
      <c r="F31" s="25" t="s">
        <v>369</v>
      </c>
      <c r="G31" s="96">
        <v>1</v>
      </c>
      <c r="H31" s="25" t="s">
        <v>329</v>
      </c>
      <c r="I31" s="25">
        <v>1.42</v>
      </c>
      <c r="J31" s="25" t="s">
        <v>369</v>
      </c>
      <c r="K31" s="25">
        <v>0</v>
      </c>
      <c r="L31" s="25" t="s">
        <v>369</v>
      </c>
      <c r="M31" s="25">
        <v>1</v>
      </c>
      <c r="N31" s="25">
        <v>1</v>
      </c>
      <c r="O31" s="25">
        <v>50</v>
      </c>
      <c r="P31" s="25">
        <v>1</v>
      </c>
      <c r="Q31" s="25">
        <v>2</v>
      </c>
      <c r="R31" s="25">
        <v>1.42</v>
      </c>
      <c r="S31" s="25">
        <v>1</v>
      </c>
      <c r="T31" s="61">
        <v>45107</v>
      </c>
      <c r="U31" s="25"/>
      <c r="V31" s="25"/>
      <c r="W31" s="62"/>
      <c r="X31" s="8"/>
      <c r="Y31" s="8"/>
      <c r="Z31" s="8"/>
    </row>
    <row r="32" spans="1:26">
      <c r="A32" s="20" t="s">
        <v>370</v>
      </c>
      <c r="B32" s="20" t="s">
        <v>368</v>
      </c>
      <c r="C32" s="20" t="s">
        <v>294</v>
      </c>
      <c r="D32" s="20">
        <v>1000</v>
      </c>
      <c r="E32" s="20" t="s">
        <v>327</v>
      </c>
      <c r="F32" s="20" t="s">
        <v>369</v>
      </c>
      <c r="G32" s="97">
        <v>1</v>
      </c>
      <c r="H32" s="20" t="s">
        <v>329</v>
      </c>
      <c r="I32" s="20">
        <v>1.42</v>
      </c>
      <c r="J32" s="20" t="s">
        <v>369</v>
      </c>
      <c r="K32" s="20">
        <v>0</v>
      </c>
      <c r="L32" s="20" t="s">
        <v>369</v>
      </c>
      <c r="M32" s="20">
        <v>1</v>
      </c>
      <c r="N32" s="20">
        <v>1</v>
      </c>
      <c r="O32" s="20">
        <v>50</v>
      </c>
      <c r="P32" s="20">
        <v>1</v>
      </c>
      <c r="Q32" s="20">
        <v>2</v>
      </c>
      <c r="R32" s="20">
        <v>1.42</v>
      </c>
      <c r="S32" s="20">
        <v>1</v>
      </c>
      <c r="T32" s="55">
        <v>45107</v>
      </c>
      <c r="U32" s="20"/>
      <c r="V32" s="20"/>
      <c r="W32" s="60"/>
      <c r="X32" s="8"/>
      <c r="Y32" s="8"/>
      <c r="Z32" s="8"/>
    </row>
    <row r="33" spans="1:26">
      <c r="A33" s="25" t="s">
        <v>219</v>
      </c>
      <c r="B33" s="25" t="s">
        <v>87</v>
      </c>
      <c r="C33" s="25" t="s">
        <v>294</v>
      </c>
      <c r="D33" s="25">
        <v>1</v>
      </c>
      <c r="E33" s="25" t="s">
        <v>295</v>
      </c>
      <c r="F33" s="25" t="s">
        <v>371</v>
      </c>
      <c r="G33" s="96">
        <v>1</v>
      </c>
      <c r="H33" s="25" t="s">
        <v>295</v>
      </c>
      <c r="I33" s="25">
        <v>1.42</v>
      </c>
      <c r="J33" s="25" t="s">
        <v>371</v>
      </c>
      <c r="K33" s="25">
        <v>0</v>
      </c>
      <c r="L33" s="25" t="s">
        <v>371</v>
      </c>
      <c r="M33" s="25">
        <v>1</v>
      </c>
      <c r="N33" s="25">
        <v>1</v>
      </c>
      <c r="O33" s="25">
        <v>50</v>
      </c>
      <c r="P33" s="25">
        <v>1</v>
      </c>
      <c r="Q33" s="25">
        <v>2</v>
      </c>
      <c r="R33" s="25">
        <v>1.42</v>
      </c>
      <c r="S33" s="25">
        <v>1</v>
      </c>
      <c r="T33" s="61">
        <v>45107</v>
      </c>
      <c r="U33" s="25"/>
      <c r="V33" s="25"/>
      <c r="W33" s="62"/>
      <c r="X33" s="8"/>
      <c r="Y33" s="8"/>
      <c r="Z33" s="8"/>
    </row>
    <row r="34" spans="1:26">
      <c r="A34" s="20" t="s">
        <v>372</v>
      </c>
      <c r="B34" s="20" t="s">
        <v>373</v>
      </c>
      <c r="C34" s="20" t="s">
        <v>294</v>
      </c>
      <c r="D34" s="20">
        <v>125</v>
      </c>
      <c r="E34" s="20" t="s">
        <v>332</v>
      </c>
      <c r="F34" s="20" t="s">
        <v>374</v>
      </c>
      <c r="G34" s="97">
        <v>1</v>
      </c>
      <c r="H34" s="20" t="s">
        <v>295</v>
      </c>
      <c r="I34" s="20">
        <v>1.42</v>
      </c>
      <c r="J34" s="20" t="s">
        <v>374</v>
      </c>
      <c r="K34" s="20">
        <v>0</v>
      </c>
      <c r="L34" s="20" t="s">
        <v>374</v>
      </c>
      <c r="M34" s="20">
        <v>1</v>
      </c>
      <c r="N34" s="20">
        <v>1</v>
      </c>
      <c r="O34" s="20">
        <v>50</v>
      </c>
      <c r="P34" s="20">
        <v>1</v>
      </c>
      <c r="Q34" s="20">
        <v>2</v>
      </c>
      <c r="R34" s="20">
        <v>1.42</v>
      </c>
      <c r="S34" s="20">
        <v>1</v>
      </c>
      <c r="T34" s="55">
        <v>45107</v>
      </c>
      <c r="U34" s="20"/>
      <c r="V34" s="20"/>
      <c r="W34" s="60"/>
      <c r="X34" s="8"/>
      <c r="Y34" s="8"/>
      <c r="Z34" s="8"/>
    </row>
    <row r="35" spans="1:26">
      <c r="A35" s="25" t="s">
        <v>196</v>
      </c>
      <c r="B35" s="25" t="s">
        <v>375</v>
      </c>
      <c r="C35" s="25" t="s">
        <v>294</v>
      </c>
      <c r="D35" s="25">
        <v>1</v>
      </c>
      <c r="E35" s="25" t="s">
        <v>332</v>
      </c>
      <c r="F35" s="25" t="s">
        <v>376</v>
      </c>
      <c r="G35" s="96">
        <v>1</v>
      </c>
      <c r="H35" s="25" t="s">
        <v>295</v>
      </c>
      <c r="I35" s="25">
        <v>1.42</v>
      </c>
      <c r="J35" s="25" t="s">
        <v>376</v>
      </c>
      <c r="K35" s="25">
        <v>0</v>
      </c>
      <c r="L35" s="25" t="s">
        <v>376</v>
      </c>
      <c r="M35" s="25">
        <v>1</v>
      </c>
      <c r="N35" s="25">
        <v>1</v>
      </c>
      <c r="O35" s="25">
        <v>50</v>
      </c>
      <c r="P35" s="25">
        <v>1</v>
      </c>
      <c r="Q35" s="25">
        <v>2</v>
      </c>
      <c r="R35" s="25">
        <v>1.42</v>
      </c>
      <c r="S35" s="25">
        <v>1</v>
      </c>
      <c r="T35" s="61">
        <v>45107</v>
      </c>
      <c r="U35" s="25"/>
      <c r="V35" s="25"/>
      <c r="W35" s="62"/>
      <c r="X35" s="8"/>
      <c r="Y35" s="8"/>
      <c r="Z35" s="8"/>
    </row>
    <row r="36" spans="1:26">
      <c r="A36" s="20" t="s">
        <v>218</v>
      </c>
      <c r="B36" s="20" t="s">
        <v>377</v>
      </c>
      <c r="C36" s="20" t="s">
        <v>294</v>
      </c>
      <c r="D36" s="20">
        <v>1</v>
      </c>
      <c r="E36" s="20" t="s">
        <v>295</v>
      </c>
      <c r="F36" s="20" t="s">
        <v>378</v>
      </c>
      <c r="G36" s="97">
        <v>1</v>
      </c>
      <c r="H36" s="20" t="s">
        <v>295</v>
      </c>
      <c r="I36" s="20">
        <v>1.53</v>
      </c>
      <c r="J36" s="20" t="s">
        <v>378</v>
      </c>
      <c r="K36" s="20">
        <v>0</v>
      </c>
      <c r="L36" s="20" t="s">
        <v>378</v>
      </c>
      <c r="M36" s="20">
        <v>1</v>
      </c>
      <c r="N36" s="20">
        <v>1</v>
      </c>
      <c r="O36" s="20">
        <v>50</v>
      </c>
      <c r="P36" s="20">
        <v>1</v>
      </c>
      <c r="Q36" s="20">
        <v>2</v>
      </c>
      <c r="R36" s="20">
        <v>1.53</v>
      </c>
      <c r="S36" s="20">
        <v>1</v>
      </c>
      <c r="T36" s="55">
        <v>45107</v>
      </c>
      <c r="U36" s="20"/>
      <c r="V36" s="20"/>
      <c r="W36" s="60"/>
      <c r="X36" s="8"/>
      <c r="Y36" s="8"/>
      <c r="Z36" s="8"/>
    </row>
    <row r="37" spans="1:26">
      <c r="A37" s="25" t="s">
        <v>379</v>
      </c>
      <c r="B37" s="25" t="s">
        <v>380</v>
      </c>
      <c r="C37" s="25" t="s">
        <v>294</v>
      </c>
      <c r="D37" s="25">
        <v>1000</v>
      </c>
      <c r="E37" s="25" t="s">
        <v>332</v>
      </c>
      <c r="F37" s="25" t="s">
        <v>381</v>
      </c>
      <c r="G37" s="96">
        <v>1</v>
      </c>
      <c r="H37" s="25" t="s">
        <v>382</v>
      </c>
      <c r="I37" s="25">
        <v>1.53</v>
      </c>
      <c r="J37" s="25" t="s">
        <v>381</v>
      </c>
      <c r="K37" s="25">
        <v>0</v>
      </c>
      <c r="L37" s="25" t="s">
        <v>381</v>
      </c>
      <c r="M37" s="25">
        <v>1</v>
      </c>
      <c r="N37" s="25">
        <v>1</v>
      </c>
      <c r="O37" s="25">
        <v>50</v>
      </c>
      <c r="P37" s="25">
        <v>1</v>
      </c>
      <c r="Q37" s="25">
        <v>2</v>
      </c>
      <c r="R37" s="25">
        <v>1.53</v>
      </c>
      <c r="S37" s="25">
        <v>1</v>
      </c>
      <c r="T37" s="61">
        <v>45107</v>
      </c>
      <c r="U37" s="25"/>
      <c r="V37" s="25"/>
      <c r="W37" s="62"/>
      <c r="X37" s="8"/>
      <c r="Y37" s="8"/>
      <c r="Z37" s="8"/>
    </row>
    <row r="38" spans="1:26">
      <c r="A38" s="20" t="s">
        <v>383</v>
      </c>
      <c r="B38" s="20" t="s">
        <v>384</v>
      </c>
      <c r="C38" s="20" t="s">
        <v>294</v>
      </c>
      <c r="D38" s="20">
        <v>1000</v>
      </c>
      <c r="E38" s="20" t="s">
        <v>332</v>
      </c>
      <c r="F38" s="20" t="s">
        <v>385</v>
      </c>
      <c r="G38" s="97">
        <v>1</v>
      </c>
      <c r="H38" s="20" t="s">
        <v>382</v>
      </c>
      <c r="I38" s="20">
        <v>1.53</v>
      </c>
      <c r="J38" s="20" t="s">
        <v>385</v>
      </c>
      <c r="K38" s="20">
        <v>0</v>
      </c>
      <c r="L38" s="20" t="s">
        <v>385</v>
      </c>
      <c r="M38" s="20">
        <v>1</v>
      </c>
      <c r="N38" s="20">
        <v>1</v>
      </c>
      <c r="O38" s="20">
        <v>50</v>
      </c>
      <c r="P38" s="20">
        <v>1</v>
      </c>
      <c r="Q38" s="20">
        <v>2</v>
      </c>
      <c r="R38" s="20">
        <v>1.53</v>
      </c>
      <c r="S38" s="20">
        <v>1</v>
      </c>
      <c r="T38" s="55">
        <v>45107</v>
      </c>
      <c r="U38" s="20"/>
      <c r="V38" s="20"/>
      <c r="W38" s="60"/>
      <c r="X38" s="8"/>
      <c r="Y38" s="8"/>
      <c r="Z38" s="8"/>
    </row>
    <row r="39" spans="1:26">
      <c r="A39" s="25" t="s">
        <v>246</v>
      </c>
      <c r="B39" s="25" t="s">
        <v>386</v>
      </c>
      <c r="C39" s="25" t="s">
        <v>294</v>
      </c>
      <c r="D39" s="25">
        <v>400</v>
      </c>
      <c r="E39" s="25" t="s">
        <v>332</v>
      </c>
      <c r="F39" s="25" t="s">
        <v>387</v>
      </c>
      <c r="G39" s="96">
        <v>1</v>
      </c>
      <c r="H39" s="25" t="s">
        <v>295</v>
      </c>
      <c r="I39" s="25">
        <v>1.53</v>
      </c>
      <c r="J39" s="25" t="s">
        <v>387</v>
      </c>
      <c r="K39" s="25">
        <v>0</v>
      </c>
      <c r="L39" s="25" t="s">
        <v>387</v>
      </c>
      <c r="M39" s="25">
        <v>1</v>
      </c>
      <c r="N39" s="25">
        <v>1</v>
      </c>
      <c r="O39" s="25">
        <v>50</v>
      </c>
      <c r="P39" s="25">
        <v>1</v>
      </c>
      <c r="Q39" s="25">
        <v>2</v>
      </c>
      <c r="R39" s="25">
        <v>1.53</v>
      </c>
      <c r="S39" s="25">
        <v>1</v>
      </c>
      <c r="T39" s="61">
        <v>45107</v>
      </c>
      <c r="U39" s="25"/>
      <c r="V39" s="25"/>
      <c r="W39" s="62"/>
      <c r="X39" s="8"/>
      <c r="Y39" s="8"/>
      <c r="Z39" s="8"/>
    </row>
    <row r="40" spans="1:26">
      <c r="A40" s="20" t="s">
        <v>388</v>
      </c>
      <c r="B40" s="20" t="s">
        <v>389</v>
      </c>
      <c r="C40" s="20" t="s">
        <v>294</v>
      </c>
      <c r="D40" s="20">
        <v>500</v>
      </c>
      <c r="E40" s="20" t="s">
        <v>332</v>
      </c>
      <c r="F40" s="20" t="s">
        <v>390</v>
      </c>
      <c r="G40" s="97">
        <v>1</v>
      </c>
      <c r="H40" s="20" t="s">
        <v>295</v>
      </c>
      <c r="I40" s="20">
        <v>1.53</v>
      </c>
      <c r="J40" s="20" t="s">
        <v>390</v>
      </c>
      <c r="K40" s="20"/>
      <c r="L40" s="20" t="s">
        <v>390</v>
      </c>
      <c r="M40" s="20">
        <v>1</v>
      </c>
      <c r="N40" s="20">
        <v>1</v>
      </c>
      <c r="O40" s="20">
        <v>100</v>
      </c>
      <c r="P40" s="20">
        <v>1</v>
      </c>
      <c r="Q40" s="20">
        <v>2</v>
      </c>
      <c r="R40" s="20">
        <v>1.53</v>
      </c>
      <c r="S40" s="20">
        <v>1</v>
      </c>
      <c r="T40" s="55">
        <v>45107</v>
      </c>
      <c r="U40" s="20"/>
      <c r="V40" s="20"/>
      <c r="W40" s="60"/>
      <c r="X40" s="8"/>
      <c r="Y40" s="8"/>
      <c r="Z40" s="8"/>
    </row>
    <row r="41" spans="1:26">
      <c r="A41" s="25" t="s">
        <v>391</v>
      </c>
      <c r="B41" s="25" t="s">
        <v>392</v>
      </c>
      <c r="C41" s="25" t="s">
        <v>294</v>
      </c>
      <c r="D41" s="25">
        <v>1</v>
      </c>
      <c r="E41" s="25" t="s">
        <v>295</v>
      </c>
      <c r="F41" s="25" t="s">
        <v>393</v>
      </c>
      <c r="G41" s="96">
        <v>1</v>
      </c>
      <c r="H41" s="25" t="s">
        <v>295</v>
      </c>
      <c r="I41" s="25">
        <v>1.58</v>
      </c>
      <c r="J41" s="25" t="s">
        <v>393</v>
      </c>
      <c r="K41" s="25">
        <v>0</v>
      </c>
      <c r="L41" s="25" t="s">
        <v>393</v>
      </c>
      <c r="M41" s="25">
        <v>1</v>
      </c>
      <c r="N41" s="25">
        <v>1</v>
      </c>
      <c r="O41" s="25">
        <v>50</v>
      </c>
      <c r="P41" s="25">
        <v>1</v>
      </c>
      <c r="Q41" s="25">
        <v>2</v>
      </c>
      <c r="R41" s="25">
        <v>1.58</v>
      </c>
      <c r="S41" s="25">
        <v>1</v>
      </c>
      <c r="T41" s="61">
        <v>45107</v>
      </c>
      <c r="U41" s="25"/>
      <c r="V41" s="25"/>
      <c r="W41" s="62"/>
      <c r="X41" s="8"/>
      <c r="Y41" s="8"/>
      <c r="Z41" s="8"/>
    </row>
    <row r="42" spans="1:26">
      <c r="A42" s="20" t="s">
        <v>394</v>
      </c>
      <c r="B42" s="20" t="s">
        <v>395</v>
      </c>
      <c r="C42" s="20" t="s">
        <v>294</v>
      </c>
      <c r="D42" s="20">
        <v>1</v>
      </c>
      <c r="E42" s="20" t="s">
        <v>295</v>
      </c>
      <c r="F42" s="20" t="s">
        <v>396</v>
      </c>
      <c r="G42" s="97">
        <v>1</v>
      </c>
      <c r="H42" s="20" t="s">
        <v>295</v>
      </c>
      <c r="I42" s="20">
        <v>1.58</v>
      </c>
      <c r="J42" s="20" t="s">
        <v>396</v>
      </c>
      <c r="K42" s="20">
        <v>0</v>
      </c>
      <c r="L42" s="20" t="s">
        <v>396</v>
      </c>
      <c r="M42" s="20">
        <v>1</v>
      </c>
      <c r="N42" s="20">
        <v>1</v>
      </c>
      <c r="O42" s="20">
        <v>50</v>
      </c>
      <c r="P42" s="20">
        <v>1</v>
      </c>
      <c r="Q42" s="20">
        <v>2</v>
      </c>
      <c r="R42" s="20">
        <v>1.58</v>
      </c>
      <c r="S42" s="20">
        <v>1</v>
      </c>
      <c r="T42" s="55">
        <v>45107</v>
      </c>
      <c r="U42" s="20"/>
      <c r="V42" s="20"/>
      <c r="W42" s="60"/>
      <c r="X42" s="8"/>
      <c r="Y42" s="8"/>
      <c r="Z42" s="8"/>
    </row>
    <row r="43" spans="1:26">
      <c r="A43" s="25" t="s">
        <v>397</v>
      </c>
      <c r="B43" s="25" t="s">
        <v>398</v>
      </c>
      <c r="C43" s="25" t="s">
        <v>294</v>
      </c>
      <c r="D43" s="25">
        <v>450</v>
      </c>
      <c r="E43" s="25" t="s">
        <v>332</v>
      </c>
      <c r="F43" s="25" t="s">
        <v>399</v>
      </c>
      <c r="G43" s="96">
        <v>1</v>
      </c>
      <c r="H43" s="25" t="s">
        <v>295</v>
      </c>
      <c r="I43" s="25">
        <v>1.63</v>
      </c>
      <c r="J43" s="25" t="s">
        <v>399</v>
      </c>
      <c r="K43" s="25">
        <v>0</v>
      </c>
      <c r="L43" s="25" t="s">
        <v>399</v>
      </c>
      <c r="M43" s="25">
        <v>1</v>
      </c>
      <c r="N43" s="25">
        <v>1</v>
      </c>
      <c r="O43" s="25">
        <v>50</v>
      </c>
      <c r="P43" s="25">
        <v>1</v>
      </c>
      <c r="Q43" s="25">
        <v>2</v>
      </c>
      <c r="R43" s="25">
        <v>1.63</v>
      </c>
      <c r="S43" s="25">
        <v>1</v>
      </c>
      <c r="T43" s="61">
        <v>45107</v>
      </c>
      <c r="U43" s="25"/>
      <c r="V43" s="25"/>
      <c r="W43" s="62"/>
      <c r="X43" s="8"/>
      <c r="Y43" s="8"/>
      <c r="Z43" s="8"/>
    </row>
    <row r="44" spans="1:26">
      <c r="A44" s="20" t="s">
        <v>400</v>
      </c>
      <c r="B44" s="20" t="s">
        <v>401</v>
      </c>
      <c r="C44" s="20" t="s">
        <v>294</v>
      </c>
      <c r="D44" s="20">
        <v>1</v>
      </c>
      <c r="E44" s="20" t="s">
        <v>295</v>
      </c>
      <c r="F44" s="20" t="s">
        <v>402</v>
      </c>
      <c r="G44" s="97">
        <v>1</v>
      </c>
      <c r="H44" s="20" t="s">
        <v>295</v>
      </c>
      <c r="I44" s="20">
        <v>1.63</v>
      </c>
      <c r="J44" s="20" t="s">
        <v>402</v>
      </c>
      <c r="K44" s="20">
        <v>0</v>
      </c>
      <c r="L44" s="20" t="s">
        <v>402</v>
      </c>
      <c r="M44" s="20">
        <v>1</v>
      </c>
      <c r="N44" s="20">
        <v>1</v>
      </c>
      <c r="O44" s="20">
        <v>50</v>
      </c>
      <c r="P44" s="20">
        <v>1</v>
      </c>
      <c r="Q44" s="20">
        <v>2</v>
      </c>
      <c r="R44" s="20">
        <v>1.63</v>
      </c>
      <c r="S44" s="20">
        <v>1</v>
      </c>
      <c r="T44" s="55">
        <v>45107</v>
      </c>
      <c r="U44" s="20"/>
      <c r="V44" s="20"/>
      <c r="W44" s="60"/>
      <c r="X44" s="8"/>
      <c r="Y44" s="8"/>
      <c r="Z44" s="8"/>
    </row>
    <row r="45" spans="1:26">
      <c r="A45" s="25" t="s">
        <v>167</v>
      </c>
      <c r="B45" s="25" t="s">
        <v>34</v>
      </c>
      <c r="C45" s="25" t="s">
        <v>294</v>
      </c>
      <c r="D45" s="25">
        <v>50</v>
      </c>
      <c r="E45" s="25" t="s">
        <v>332</v>
      </c>
      <c r="F45" s="25" t="s">
        <v>35</v>
      </c>
      <c r="G45" s="96">
        <v>1</v>
      </c>
      <c r="H45" s="25" t="s">
        <v>295</v>
      </c>
      <c r="I45" s="25">
        <v>1.63</v>
      </c>
      <c r="J45" s="25" t="s">
        <v>35</v>
      </c>
      <c r="K45" s="25">
        <v>0</v>
      </c>
      <c r="L45" s="25" t="s">
        <v>35</v>
      </c>
      <c r="M45" s="25">
        <v>1</v>
      </c>
      <c r="N45" s="25">
        <v>1</v>
      </c>
      <c r="O45" s="25">
        <v>50</v>
      </c>
      <c r="P45" s="25">
        <v>1</v>
      </c>
      <c r="Q45" s="25">
        <v>2</v>
      </c>
      <c r="R45" s="25">
        <v>1.63</v>
      </c>
      <c r="S45" s="25">
        <v>1</v>
      </c>
      <c r="T45" s="61">
        <v>45107</v>
      </c>
      <c r="U45" s="25"/>
      <c r="V45" s="25"/>
      <c r="W45" s="62"/>
      <c r="X45" s="8"/>
      <c r="Y45" s="8"/>
      <c r="Z45" s="8"/>
    </row>
    <row r="46" spans="1:26">
      <c r="A46" s="20" t="s">
        <v>403</v>
      </c>
      <c r="B46" s="20" t="s">
        <v>404</v>
      </c>
      <c r="C46" s="20" t="s">
        <v>294</v>
      </c>
      <c r="D46" s="20">
        <v>50</v>
      </c>
      <c r="E46" s="20" t="s">
        <v>332</v>
      </c>
      <c r="F46" s="20" t="s">
        <v>405</v>
      </c>
      <c r="G46" s="97">
        <v>1</v>
      </c>
      <c r="H46" s="20" t="s">
        <v>295</v>
      </c>
      <c r="I46" s="20">
        <v>1.63</v>
      </c>
      <c r="J46" s="20" t="s">
        <v>405</v>
      </c>
      <c r="K46" s="20">
        <v>0</v>
      </c>
      <c r="L46" s="20" t="s">
        <v>405</v>
      </c>
      <c r="M46" s="20">
        <v>1</v>
      </c>
      <c r="N46" s="20">
        <v>1</v>
      </c>
      <c r="O46" s="20">
        <v>50</v>
      </c>
      <c r="P46" s="20">
        <v>1</v>
      </c>
      <c r="Q46" s="20">
        <v>2</v>
      </c>
      <c r="R46" s="20">
        <v>1.63</v>
      </c>
      <c r="S46" s="20">
        <v>1</v>
      </c>
      <c r="T46" s="55">
        <v>45107</v>
      </c>
      <c r="U46" s="20"/>
      <c r="V46" s="20"/>
      <c r="W46" s="60"/>
      <c r="X46" s="8"/>
      <c r="Y46" s="8"/>
      <c r="Z46" s="8"/>
    </row>
    <row r="47" spans="1:26">
      <c r="A47" s="25" t="s">
        <v>406</v>
      </c>
      <c r="B47" s="25" t="s">
        <v>407</v>
      </c>
      <c r="C47" s="25" t="s">
        <v>294</v>
      </c>
      <c r="D47" s="25">
        <v>50</v>
      </c>
      <c r="E47" s="25" t="s">
        <v>332</v>
      </c>
      <c r="F47" s="25" t="s">
        <v>408</v>
      </c>
      <c r="G47" s="96">
        <v>1</v>
      </c>
      <c r="H47" s="25" t="s">
        <v>295</v>
      </c>
      <c r="I47" s="25">
        <v>1.63</v>
      </c>
      <c r="J47" s="25" t="s">
        <v>408</v>
      </c>
      <c r="K47" s="25">
        <v>0</v>
      </c>
      <c r="L47" s="25" t="s">
        <v>408</v>
      </c>
      <c r="M47" s="25">
        <v>1</v>
      </c>
      <c r="N47" s="25">
        <v>1</v>
      </c>
      <c r="O47" s="25">
        <v>50</v>
      </c>
      <c r="P47" s="25">
        <v>1</v>
      </c>
      <c r="Q47" s="25">
        <v>2</v>
      </c>
      <c r="R47" s="25">
        <v>1.63</v>
      </c>
      <c r="S47" s="25">
        <v>1</v>
      </c>
      <c r="T47" s="61">
        <v>45107</v>
      </c>
      <c r="U47" s="25"/>
      <c r="V47" s="25"/>
      <c r="W47" s="62"/>
      <c r="X47" s="8"/>
      <c r="Y47" s="8"/>
      <c r="Z47" s="8"/>
    </row>
    <row r="48" spans="1:26">
      <c r="A48" s="20" t="s">
        <v>409</v>
      </c>
      <c r="B48" s="20" t="s">
        <v>410</v>
      </c>
      <c r="C48" s="20" t="s">
        <v>294</v>
      </c>
      <c r="D48" s="20">
        <v>50</v>
      </c>
      <c r="E48" s="20" t="s">
        <v>332</v>
      </c>
      <c r="F48" s="20" t="s">
        <v>411</v>
      </c>
      <c r="G48" s="97">
        <v>1</v>
      </c>
      <c r="H48" s="20" t="s">
        <v>295</v>
      </c>
      <c r="I48" s="20">
        <v>1.63</v>
      </c>
      <c r="J48" s="20" t="s">
        <v>411</v>
      </c>
      <c r="K48" s="20">
        <v>0</v>
      </c>
      <c r="L48" s="20" t="s">
        <v>411</v>
      </c>
      <c r="M48" s="20">
        <v>1</v>
      </c>
      <c r="N48" s="20">
        <v>1</v>
      </c>
      <c r="O48" s="20">
        <v>50</v>
      </c>
      <c r="P48" s="20">
        <v>1</v>
      </c>
      <c r="Q48" s="20">
        <v>2</v>
      </c>
      <c r="R48" s="20">
        <v>1.63</v>
      </c>
      <c r="S48" s="20">
        <v>1</v>
      </c>
      <c r="T48" s="55">
        <v>45107</v>
      </c>
      <c r="U48" s="20"/>
      <c r="V48" s="20"/>
      <c r="W48" s="60"/>
      <c r="X48" s="8"/>
      <c r="Y48" s="8"/>
      <c r="Z48" s="8"/>
    </row>
    <row r="49" spans="1:26">
      <c r="A49" s="25" t="s">
        <v>204</v>
      </c>
      <c r="B49" s="25" t="s">
        <v>69</v>
      </c>
      <c r="C49" s="25" t="s">
        <v>294</v>
      </c>
      <c r="D49" s="25">
        <v>50</v>
      </c>
      <c r="E49" s="25" t="s">
        <v>332</v>
      </c>
      <c r="F49" s="25" t="s">
        <v>70</v>
      </c>
      <c r="G49" s="96">
        <v>1</v>
      </c>
      <c r="H49" s="25" t="s">
        <v>295</v>
      </c>
      <c r="I49" s="25">
        <v>1.63</v>
      </c>
      <c r="J49" s="25" t="s">
        <v>70</v>
      </c>
      <c r="K49" s="25">
        <v>0</v>
      </c>
      <c r="L49" s="25" t="s">
        <v>70</v>
      </c>
      <c r="M49" s="25">
        <v>1</v>
      </c>
      <c r="N49" s="25">
        <v>1</v>
      </c>
      <c r="O49" s="25">
        <v>50</v>
      </c>
      <c r="P49" s="25">
        <v>1</v>
      </c>
      <c r="Q49" s="25">
        <v>2</v>
      </c>
      <c r="R49" s="25">
        <v>1.63</v>
      </c>
      <c r="S49" s="25">
        <v>1</v>
      </c>
      <c r="T49" s="61">
        <v>45107</v>
      </c>
      <c r="U49" s="25"/>
      <c r="V49" s="25"/>
      <c r="W49" s="62"/>
      <c r="X49" s="8"/>
      <c r="Y49" s="8"/>
      <c r="Z49" s="8"/>
    </row>
    <row r="50" spans="1:26">
      <c r="A50" s="20" t="s">
        <v>412</v>
      </c>
      <c r="B50" s="20" t="s">
        <v>413</v>
      </c>
      <c r="C50" s="20" t="s">
        <v>294</v>
      </c>
      <c r="D50" s="20">
        <v>50</v>
      </c>
      <c r="E50" s="20" t="s">
        <v>332</v>
      </c>
      <c r="F50" s="20" t="s">
        <v>414</v>
      </c>
      <c r="G50" s="97">
        <v>1</v>
      </c>
      <c r="H50" s="20" t="s">
        <v>295</v>
      </c>
      <c r="I50" s="20">
        <v>1.63</v>
      </c>
      <c r="J50" s="20" t="s">
        <v>414</v>
      </c>
      <c r="K50" s="20">
        <v>0</v>
      </c>
      <c r="L50" s="20" t="s">
        <v>414</v>
      </c>
      <c r="M50" s="20">
        <v>1</v>
      </c>
      <c r="N50" s="20">
        <v>1</v>
      </c>
      <c r="O50" s="20">
        <v>50</v>
      </c>
      <c r="P50" s="20">
        <v>1</v>
      </c>
      <c r="Q50" s="20">
        <v>2</v>
      </c>
      <c r="R50" s="20">
        <v>1.63</v>
      </c>
      <c r="S50" s="20">
        <v>1</v>
      </c>
      <c r="T50" s="55">
        <v>45107</v>
      </c>
      <c r="U50" s="20"/>
      <c r="V50" s="20"/>
      <c r="W50" s="60"/>
      <c r="X50" s="8"/>
      <c r="Y50" s="8"/>
      <c r="Z50" s="8"/>
    </row>
    <row r="51" spans="1:26">
      <c r="A51" s="25" t="s">
        <v>242</v>
      </c>
      <c r="B51" s="25" t="s">
        <v>105</v>
      </c>
      <c r="C51" s="25" t="s">
        <v>294</v>
      </c>
      <c r="D51" s="25">
        <v>50</v>
      </c>
      <c r="E51" s="25" t="s">
        <v>332</v>
      </c>
      <c r="F51" s="25" t="s">
        <v>106</v>
      </c>
      <c r="G51" s="96">
        <v>1</v>
      </c>
      <c r="H51" s="25" t="s">
        <v>295</v>
      </c>
      <c r="I51" s="25">
        <v>1.63</v>
      </c>
      <c r="J51" s="25" t="s">
        <v>106</v>
      </c>
      <c r="K51" s="25">
        <v>0</v>
      </c>
      <c r="L51" s="25" t="s">
        <v>106</v>
      </c>
      <c r="M51" s="25">
        <v>1</v>
      </c>
      <c r="N51" s="25">
        <v>1</v>
      </c>
      <c r="O51" s="25">
        <v>50</v>
      </c>
      <c r="P51" s="25">
        <v>1</v>
      </c>
      <c r="Q51" s="25">
        <v>2</v>
      </c>
      <c r="R51" s="25">
        <v>1.63</v>
      </c>
      <c r="S51" s="25">
        <v>1</v>
      </c>
      <c r="T51" s="61">
        <v>45107</v>
      </c>
      <c r="U51" s="25"/>
      <c r="V51" s="25"/>
      <c r="W51" s="62"/>
      <c r="X51" s="8"/>
      <c r="Y51" s="8"/>
      <c r="Z51" s="8"/>
    </row>
    <row r="52" spans="1:26">
      <c r="A52" s="20" t="s">
        <v>415</v>
      </c>
      <c r="B52" s="20" t="s">
        <v>416</v>
      </c>
      <c r="C52" s="20" t="s">
        <v>294</v>
      </c>
      <c r="D52" s="20">
        <v>50</v>
      </c>
      <c r="E52" s="20" t="s">
        <v>332</v>
      </c>
      <c r="F52" s="20" t="s">
        <v>417</v>
      </c>
      <c r="G52" s="97">
        <v>1</v>
      </c>
      <c r="H52" s="20" t="s">
        <v>295</v>
      </c>
      <c r="I52" s="20">
        <v>1.63</v>
      </c>
      <c r="J52" s="20" t="s">
        <v>417</v>
      </c>
      <c r="K52" s="20">
        <v>0</v>
      </c>
      <c r="L52" s="20" t="s">
        <v>417</v>
      </c>
      <c r="M52" s="20">
        <v>1</v>
      </c>
      <c r="N52" s="20">
        <v>1</v>
      </c>
      <c r="O52" s="20">
        <v>50</v>
      </c>
      <c r="P52" s="20">
        <v>1</v>
      </c>
      <c r="Q52" s="20">
        <v>2</v>
      </c>
      <c r="R52" s="20">
        <v>1.63</v>
      </c>
      <c r="S52" s="20">
        <v>1</v>
      </c>
      <c r="T52" s="55">
        <v>45107</v>
      </c>
      <c r="U52" s="20"/>
      <c r="V52" s="20"/>
      <c r="W52" s="60"/>
      <c r="X52" s="8"/>
      <c r="Y52" s="8"/>
      <c r="Z52" s="8"/>
    </row>
    <row r="53" spans="1:26">
      <c r="A53" s="25" t="s">
        <v>418</v>
      </c>
      <c r="B53" s="25" t="s">
        <v>419</v>
      </c>
      <c r="C53" s="25" t="s">
        <v>294</v>
      </c>
      <c r="D53" s="25">
        <v>50</v>
      </c>
      <c r="E53" s="25" t="s">
        <v>332</v>
      </c>
      <c r="F53" s="25" t="s">
        <v>420</v>
      </c>
      <c r="G53" s="96">
        <v>1</v>
      </c>
      <c r="H53" s="25" t="s">
        <v>295</v>
      </c>
      <c r="I53" s="25">
        <v>1.63</v>
      </c>
      <c r="J53" s="25" t="s">
        <v>420</v>
      </c>
      <c r="K53" s="25">
        <v>0</v>
      </c>
      <c r="L53" s="25" t="s">
        <v>420</v>
      </c>
      <c r="M53" s="25">
        <v>1</v>
      </c>
      <c r="N53" s="25">
        <v>1</v>
      </c>
      <c r="O53" s="25">
        <v>50</v>
      </c>
      <c r="P53" s="25">
        <v>1</v>
      </c>
      <c r="Q53" s="25">
        <v>2</v>
      </c>
      <c r="R53" s="25">
        <v>1.63</v>
      </c>
      <c r="S53" s="25">
        <v>1</v>
      </c>
      <c r="T53" s="61">
        <v>45107</v>
      </c>
      <c r="U53" s="25"/>
      <c r="V53" s="25"/>
      <c r="W53" s="62"/>
      <c r="X53" s="8"/>
      <c r="Y53" s="8"/>
      <c r="Z53" s="8"/>
    </row>
    <row r="54" spans="1:26">
      <c r="A54" s="20" t="s">
        <v>421</v>
      </c>
      <c r="B54" s="20" t="s">
        <v>422</v>
      </c>
      <c r="C54" s="20" t="s">
        <v>294</v>
      </c>
      <c r="D54" s="20">
        <v>50</v>
      </c>
      <c r="E54" s="20" t="s">
        <v>332</v>
      </c>
      <c r="F54" s="20" t="s">
        <v>423</v>
      </c>
      <c r="G54" s="97">
        <v>1</v>
      </c>
      <c r="H54" s="20" t="s">
        <v>295</v>
      </c>
      <c r="I54" s="20">
        <v>1.63</v>
      </c>
      <c r="J54" s="20" t="s">
        <v>423</v>
      </c>
      <c r="K54" s="20">
        <v>0</v>
      </c>
      <c r="L54" s="20" t="s">
        <v>423</v>
      </c>
      <c r="M54" s="20">
        <v>1</v>
      </c>
      <c r="N54" s="20">
        <v>1</v>
      </c>
      <c r="O54" s="20">
        <v>50</v>
      </c>
      <c r="P54" s="20">
        <v>1</v>
      </c>
      <c r="Q54" s="20">
        <v>2</v>
      </c>
      <c r="R54" s="20">
        <v>1.63</v>
      </c>
      <c r="S54" s="20">
        <v>1</v>
      </c>
      <c r="T54" s="55">
        <v>45107</v>
      </c>
      <c r="U54" s="20"/>
      <c r="V54" s="20"/>
      <c r="W54" s="60"/>
      <c r="X54" s="8"/>
      <c r="Y54" s="8"/>
      <c r="Z54" s="8"/>
    </row>
    <row r="55" spans="1:26">
      <c r="A55" s="25" t="s">
        <v>424</v>
      </c>
      <c r="B55" s="25" t="s">
        <v>425</v>
      </c>
      <c r="C55" s="25" t="s">
        <v>294</v>
      </c>
      <c r="D55" s="25">
        <v>50</v>
      </c>
      <c r="E55" s="25" t="s">
        <v>332</v>
      </c>
      <c r="F55" s="25" t="s">
        <v>426</v>
      </c>
      <c r="G55" s="96">
        <v>1</v>
      </c>
      <c r="H55" s="25" t="s">
        <v>295</v>
      </c>
      <c r="I55" s="25">
        <v>1.63</v>
      </c>
      <c r="J55" s="25" t="s">
        <v>426</v>
      </c>
      <c r="K55" s="25">
        <v>0</v>
      </c>
      <c r="L55" s="25" t="s">
        <v>426</v>
      </c>
      <c r="M55" s="25">
        <v>1</v>
      </c>
      <c r="N55" s="25">
        <v>1</v>
      </c>
      <c r="O55" s="25">
        <v>50</v>
      </c>
      <c r="P55" s="25">
        <v>1</v>
      </c>
      <c r="Q55" s="25">
        <v>2</v>
      </c>
      <c r="R55" s="25">
        <v>1.63</v>
      </c>
      <c r="S55" s="25">
        <v>1</v>
      </c>
      <c r="T55" s="61">
        <v>45107</v>
      </c>
      <c r="U55" s="25"/>
      <c r="V55" s="25"/>
      <c r="W55" s="62"/>
      <c r="X55" s="8"/>
      <c r="Y55" s="8"/>
      <c r="Z55" s="8"/>
    </row>
    <row r="56" spans="1:26">
      <c r="A56" s="20" t="s">
        <v>427</v>
      </c>
      <c r="B56" s="20" t="s">
        <v>428</v>
      </c>
      <c r="C56" s="20" t="s">
        <v>294</v>
      </c>
      <c r="D56" s="20">
        <v>50</v>
      </c>
      <c r="E56" s="20" t="s">
        <v>332</v>
      </c>
      <c r="F56" s="20" t="s">
        <v>429</v>
      </c>
      <c r="G56" s="97">
        <v>1</v>
      </c>
      <c r="H56" s="20" t="s">
        <v>295</v>
      </c>
      <c r="I56" s="20">
        <v>1.63</v>
      </c>
      <c r="J56" s="20" t="s">
        <v>429</v>
      </c>
      <c r="K56" s="20">
        <v>0</v>
      </c>
      <c r="L56" s="20" t="s">
        <v>429</v>
      </c>
      <c r="M56" s="20">
        <v>1</v>
      </c>
      <c r="N56" s="20">
        <v>1</v>
      </c>
      <c r="O56" s="20">
        <v>50</v>
      </c>
      <c r="P56" s="20">
        <v>1</v>
      </c>
      <c r="Q56" s="20">
        <v>2</v>
      </c>
      <c r="R56" s="20">
        <v>1.63</v>
      </c>
      <c r="S56" s="20">
        <v>1</v>
      </c>
      <c r="T56" s="55">
        <v>45107</v>
      </c>
      <c r="U56" s="20"/>
      <c r="V56" s="20"/>
      <c r="W56" s="60"/>
      <c r="X56" s="8"/>
      <c r="Y56" s="8"/>
      <c r="Z56" s="8"/>
    </row>
    <row r="57" spans="1:26">
      <c r="A57" s="25" t="s">
        <v>430</v>
      </c>
      <c r="B57" s="25" t="s">
        <v>431</v>
      </c>
      <c r="C57" s="25" t="s">
        <v>294</v>
      </c>
      <c r="D57" s="25">
        <v>1</v>
      </c>
      <c r="E57" s="25" t="s">
        <v>295</v>
      </c>
      <c r="F57" s="25" t="s">
        <v>432</v>
      </c>
      <c r="G57" s="96">
        <v>1</v>
      </c>
      <c r="H57" s="25" t="s">
        <v>295</v>
      </c>
      <c r="I57" s="25">
        <v>1.63</v>
      </c>
      <c r="J57" s="25" t="s">
        <v>432</v>
      </c>
      <c r="K57" s="25">
        <v>0</v>
      </c>
      <c r="L57" s="25" t="s">
        <v>432</v>
      </c>
      <c r="M57" s="25">
        <v>1</v>
      </c>
      <c r="N57" s="25">
        <v>1</v>
      </c>
      <c r="O57" s="25">
        <v>50</v>
      </c>
      <c r="P57" s="25">
        <v>1</v>
      </c>
      <c r="Q57" s="25">
        <v>2</v>
      </c>
      <c r="R57" s="25">
        <v>1.63</v>
      </c>
      <c r="S57" s="25">
        <v>1</v>
      </c>
      <c r="T57" s="61">
        <v>45107</v>
      </c>
      <c r="U57" s="25"/>
      <c r="V57" s="25"/>
      <c r="W57" s="62"/>
      <c r="X57" s="8"/>
      <c r="Y57" s="8"/>
      <c r="Z57" s="8"/>
    </row>
    <row r="58" spans="1:26">
      <c r="A58" s="20" t="s">
        <v>433</v>
      </c>
      <c r="B58" s="20" t="s">
        <v>434</v>
      </c>
      <c r="C58" s="20" t="s">
        <v>294</v>
      </c>
      <c r="D58" s="20">
        <v>50</v>
      </c>
      <c r="E58" s="20" t="s">
        <v>332</v>
      </c>
      <c r="F58" s="20" t="s">
        <v>435</v>
      </c>
      <c r="G58" s="97">
        <v>1</v>
      </c>
      <c r="H58" s="20" t="s">
        <v>295</v>
      </c>
      <c r="I58" s="20">
        <v>1.63</v>
      </c>
      <c r="J58" s="20" t="s">
        <v>435</v>
      </c>
      <c r="K58" s="20">
        <v>0</v>
      </c>
      <c r="L58" s="20" t="s">
        <v>435</v>
      </c>
      <c r="M58" s="20">
        <v>1</v>
      </c>
      <c r="N58" s="20">
        <v>1</v>
      </c>
      <c r="O58" s="20">
        <v>50</v>
      </c>
      <c r="P58" s="20">
        <v>1</v>
      </c>
      <c r="Q58" s="20">
        <v>2</v>
      </c>
      <c r="R58" s="20">
        <v>1.63</v>
      </c>
      <c r="S58" s="20">
        <v>1</v>
      </c>
      <c r="T58" s="55">
        <v>45107</v>
      </c>
      <c r="U58" s="20"/>
      <c r="V58" s="20"/>
      <c r="W58" s="60"/>
      <c r="X58" s="8"/>
      <c r="Y58" s="8"/>
      <c r="Z58" s="8"/>
    </row>
    <row r="59" spans="1:26">
      <c r="A59" s="25" t="s">
        <v>436</v>
      </c>
      <c r="B59" s="25" t="s">
        <v>437</v>
      </c>
      <c r="C59" s="25" t="s">
        <v>294</v>
      </c>
      <c r="D59" s="25">
        <v>50</v>
      </c>
      <c r="E59" s="25" t="s">
        <v>332</v>
      </c>
      <c r="F59" s="25" t="s">
        <v>438</v>
      </c>
      <c r="G59" s="96">
        <v>1</v>
      </c>
      <c r="H59" s="25" t="s">
        <v>295</v>
      </c>
      <c r="I59" s="25">
        <v>1.63</v>
      </c>
      <c r="J59" s="25" t="s">
        <v>438</v>
      </c>
      <c r="K59" s="25">
        <v>0</v>
      </c>
      <c r="L59" s="25" t="s">
        <v>438</v>
      </c>
      <c r="M59" s="25">
        <v>1</v>
      </c>
      <c r="N59" s="25">
        <v>1</v>
      </c>
      <c r="O59" s="25">
        <v>50</v>
      </c>
      <c r="P59" s="25">
        <v>1</v>
      </c>
      <c r="Q59" s="25">
        <v>2</v>
      </c>
      <c r="R59" s="25">
        <v>1.63</v>
      </c>
      <c r="S59" s="25">
        <v>1</v>
      </c>
      <c r="T59" s="61">
        <v>45107</v>
      </c>
      <c r="U59" s="25"/>
      <c r="V59" s="25"/>
      <c r="W59" s="62"/>
      <c r="X59" s="8"/>
      <c r="Y59" s="8"/>
      <c r="Z59" s="8"/>
    </row>
    <row r="60" spans="1:26">
      <c r="A60" s="20" t="s">
        <v>439</v>
      </c>
      <c r="B60" s="20" t="s">
        <v>440</v>
      </c>
      <c r="C60" s="20" t="s">
        <v>294</v>
      </c>
      <c r="D60" s="20">
        <v>1000</v>
      </c>
      <c r="E60" s="20" t="s">
        <v>295</v>
      </c>
      <c r="F60" s="20" t="s">
        <v>441</v>
      </c>
      <c r="G60" s="97">
        <v>1</v>
      </c>
      <c r="H60" s="20" t="s">
        <v>295</v>
      </c>
      <c r="I60" s="20">
        <v>1.63</v>
      </c>
      <c r="J60" s="20" t="s">
        <v>441</v>
      </c>
      <c r="K60" s="20">
        <v>0</v>
      </c>
      <c r="L60" s="20" t="s">
        <v>441</v>
      </c>
      <c r="M60" s="20">
        <v>1</v>
      </c>
      <c r="N60" s="20">
        <v>1</v>
      </c>
      <c r="O60" s="20">
        <v>50</v>
      </c>
      <c r="P60" s="20">
        <v>1</v>
      </c>
      <c r="Q60" s="20">
        <v>2</v>
      </c>
      <c r="R60" s="20">
        <v>1.63</v>
      </c>
      <c r="S60" s="20">
        <v>1</v>
      </c>
      <c r="T60" s="55">
        <v>45107</v>
      </c>
      <c r="U60" s="20"/>
      <c r="V60" s="20"/>
      <c r="W60" s="60"/>
      <c r="X60" s="8"/>
      <c r="Y60" s="8"/>
      <c r="Z60" s="8"/>
    </row>
    <row r="61" spans="1:26">
      <c r="A61" s="25" t="s">
        <v>442</v>
      </c>
      <c r="B61" s="25" t="s">
        <v>443</v>
      </c>
      <c r="C61" s="25" t="s">
        <v>294</v>
      </c>
      <c r="D61" s="25">
        <v>1</v>
      </c>
      <c r="E61" s="25" t="s">
        <v>295</v>
      </c>
      <c r="F61" s="25" t="s">
        <v>444</v>
      </c>
      <c r="G61" s="96">
        <v>1</v>
      </c>
      <c r="H61" s="25" t="s">
        <v>295</v>
      </c>
      <c r="I61" s="25">
        <v>1.63</v>
      </c>
      <c r="J61" s="25" t="s">
        <v>444</v>
      </c>
      <c r="K61" s="25">
        <v>0</v>
      </c>
      <c r="L61" s="25" t="s">
        <v>444</v>
      </c>
      <c r="M61" s="25">
        <v>1</v>
      </c>
      <c r="N61" s="25">
        <v>1</v>
      </c>
      <c r="O61" s="25">
        <v>50</v>
      </c>
      <c r="P61" s="25">
        <v>1</v>
      </c>
      <c r="Q61" s="25">
        <v>2</v>
      </c>
      <c r="R61" s="25">
        <v>1.63</v>
      </c>
      <c r="S61" s="25">
        <v>1</v>
      </c>
      <c r="T61" s="61">
        <v>45107</v>
      </c>
      <c r="U61" s="25"/>
      <c r="V61" s="25"/>
      <c r="W61" s="62"/>
      <c r="X61" s="8"/>
      <c r="Y61" s="8"/>
      <c r="Z61" s="8"/>
    </row>
    <row r="62" spans="1:26">
      <c r="A62" s="20" t="s">
        <v>445</v>
      </c>
      <c r="B62" s="20" t="s">
        <v>446</v>
      </c>
      <c r="C62" s="20" t="s">
        <v>294</v>
      </c>
      <c r="D62" s="20">
        <v>500</v>
      </c>
      <c r="E62" s="20" t="s">
        <v>332</v>
      </c>
      <c r="F62" s="20" t="s">
        <v>447</v>
      </c>
      <c r="G62" s="97">
        <v>1</v>
      </c>
      <c r="H62" s="20" t="s">
        <v>295</v>
      </c>
      <c r="I62" s="20">
        <v>1.63</v>
      </c>
      <c r="J62" s="20" t="s">
        <v>447</v>
      </c>
      <c r="K62" s="20">
        <v>0</v>
      </c>
      <c r="L62" s="20" t="s">
        <v>447</v>
      </c>
      <c r="M62" s="20">
        <v>1</v>
      </c>
      <c r="N62" s="20">
        <v>1</v>
      </c>
      <c r="O62" s="20">
        <v>50</v>
      </c>
      <c r="P62" s="20">
        <v>1</v>
      </c>
      <c r="Q62" s="20">
        <v>2</v>
      </c>
      <c r="R62" s="20">
        <v>1.63</v>
      </c>
      <c r="S62" s="20">
        <v>1</v>
      </c>
      <c r="T62" s="55">
        <v>45107</v>
      </c>
      <c r="U62" s="20"/>
      <c r="V62" s="20"/>
      <c r="W62" s="60"/>
      <c r="X62" s="8"/>
      <c r="Y62" s="8"/>
      <c r="Z62" s="8"/>
    </row>
    <row r="63" spans="1:26">
      <c r="A63" s="25" t="s">
        <v>448</v>
      </c>
      <c r="B63" s="25" t="s">
        <v>440</v>
      </c>
      <c r="C63" s="25" t="s">
        <v>294</v>
      </c>
      <c r="D63" s="25">
        <v>1000</v>
      </c>
      <c r="E63" s="25" t="s">
        <v>295</v>
      </c>
      <c r="F63" s="25" t="s">
        <v>441</v>
      </c>
      <c r="G63" s="96">
        <v>1</v>
      </c>
      <c r="H63" s="25" t="s">
        <v>295</v>
      </c>
      <c r="I63" s="25">
        <v>1.63</v>
      </c>
      <c r="J63" s="25" t="s">
        <v>441</v>
      </c>
      <c r="K63" s="25">
        <v>0</v>
      </c>
      <c r="L63" s="25" t="s">
        <v>441</v>
      </c>
      <c r="M63" s="25">
        <v>1</v>
      </c>
      <c r="N63" s="25">
        <v>1</v>
      </c>
      <c r="O63" s="25">
        <v>50</v>
      </c>
      <c r="P63" s="25">
        <v>1</v>
      </c>
      <c r="Q63" s="25">
        <v>2</v>
      </c>
      <c r="R63" s="25">
        <v>1.63</v>
      </c>
      <c r="S63" s="25">
        <v>1</v>
      </c>
      <c r="T63" s="61">
        <v>45107</v>
      </c>
      <c r="U63" s="25"/>
      <c r="V63" s="25"/>
      <c r="W63" s="62"/>
      <c r="X63" s="8"/>
      <c r="Y63" s="8"/>
      <c r="Z63" s="8"/>
    </row>
    <row r="64" spans="1:26">
      <c r="A64" s="20" t="s">
        <v>449</v>
      </c>
      <c r="B64" s="20" t="s">
        <v>450</v>
      </c>
      <c r="C64" s="20" t="s">
        <v>294</v>
      </c>
      <c r="D64" s="20">
        <v>1000</v>
      </c>
      <c r="E64" s="20" t="s">
        <v>332</v>
      </c>
      <c r="F64" s="20" t="s">
        <v>451</v>
      </c>
      <c r="G64" s="97">
        <v>1</v>
      </c>
      <c r="H64" s="20" t="s">
        <v>382</v>
      </c>
      <c r="I64" s="20">
        <v>1.63</v>
      </c>
      <c r="J64" s="20" t="s">
        <v>451</v>
      </c>
      <c r="K64" s="20"/>
      <c r="L64" s="20" t="s">
        <v>451</v>
      </c>
      <c r="M64" s="20">
        <v>1</v>
      </c>
      <c r="N64" s="20">
        <v>1</v>
      </c>
      <c r="O64" s="20">
        <v>100</v>
      </c>
      <c r="P64" s="20">
        <v>1</v>
      </c>
      <c r="Q64" s="20">
        <v>2</v>
      </c>
      <c r="R64" s="20">
        <v>1.63</v>
      </c>
      <c r="S64" s="20">
        <v>1</v>
      </c>
      <c r="T64" s="55">
        <v>45107</v>
      </c>
      <c r="U64" s="20"/>
      <c r="V64" s="20"/>
      <c r="W64" s="60"/>
      <c r="X64" s="8"/>
      <c r="Y64" s="8"/>
      <c r="Z64" s="8"/>
    </row>
    <row r="65" spans="1:26">
      <c r="A65" s="25" t="s">
        <v>452</v>
      </c>
      <c r="B65" s="25" t="s">
        <v>453</v>
      </c>
      <c r="C65" s="25" t="s">
        <v>294</v>
      </c>
      <c r="D65" s="25">
        <v>1</v>
      </c>
      <c r="E65" s="25" t="s">
        <v>295</v>
      </c>
      <c r="F65" s="25" t="s">
        <v>454</v>
      </c>
      <c r="G65" s="96">
        <v>1</v>
      </c>
      <c r="H65" s="25" t="s">
        <v>295</v>
      </c>
      <c r="I65" s="25">
        <v>1.63</v>
      </c>
      <c r="J65" s="25" t="s">
        <v>454</v>
      </c>
      <c r="K65" s="25">
        <v>0</v>
      </c>
      <c r="L65" s="25" t="s">
        <v>454</v>
      </c>
      <c r="M65" s="25">
        <v>1</v>
      </c>
      <c r="N65" s="25">
        <v>1</v>
      </c>
      <c r="O65" s="25">
        <v>50</v>
      </c>
      <c r="P65" s="25">
        <v>1</v>
      </c>
      <c r="Q65" s="25">
        <v>2</v>
      </c>
      <c r="R65" s="25">
        <v>1.63</v>
      </c>
      <c r="S65" s="25">
        <v>1</v>
      </c>
      <c r="T65" s="61">
        <v>45107</v>
      </c>
      <c r="U65" s="25"/>
      <c r="V65" s="25"/>
      <c r="W65" s="62"/>
      <c r="X65" s="8"/>
      <c r="Y65" s="8"/>
      <c r="Z65" s="8"/>
    </row>
    <row r="66" spans="1:26">
      <c r="A66" s="20" t="s">
        <v>455</v>
      </c>
      <c r="B66" s="20" t="s">
        <v>455</v>
      </c>
      <c r="C66" s="20" t="s">
        <v>294</v>
      </c>
      <c r="D66" s="20">
        <v>1</v>
      </c>
      <c r="E66" s="20" t="s">
        <v>295</v>
      </c>
      <c r="F66" s="20" t="s">
        <v>456</v>
      </c>
      <c r="G66" s="97">
        <v>1</v>
      </c>
      <c r="H66" s="20" t="s">
        <v>295</v>
      </c>
      <c r="I66" s="20">
        <v>1.63</v>
      </c>
      <c r="J66" s="20" t="s">
        <v>456</v>
      </c>
      <c r="K66" s="20">
        <v>0</v>
      </c>
      <c r="L66" s="20" t="s">
        <v>456</v>
      </c>
      <c r="M66" s="20">
        <v>1</v>
      </c>
      <c r="N66" s="20">
        <v>1</v>
      </c>
      <c r="O66" s="20">
        <v>50</v>
      </c>
      <c r="P66" s="20">
        <v>1</v>
      </c>
      <c r="Q66" s="20">
        <v>2</v>
      </c>
      <c r="R66" s="20">
        <v>1.63</v>
      </c>
      <c r="S66" s="20">
        <v>1</v>
      </c>
      <c r="T66" s="55">
        <v>45107</v>
      </c>
      <c r="U66" s="20"/>
      <c r="V66" s="20"/>
      <c r="W66" s="60"/>
      <c r="X66" s="8"/>
      <c r="Y66" s="8"/>
      <c r="Z66" s="8"/>
    </row>
    <row r="67" spans="1:26">
      <c r="A67" s="25" t="s">
        <v>457</v>
      </c>
      <c r="B67" s="25" t="s">
        <v>457</v>
      </c>
      <c r="C67" s="25" t="s">
        <v>294</v>
      </c>
      <c r="D67" s="25">
        <v>1</v>
      </c>
      <c r="E67" s="25" t="s">
        <v>295</v>
      </c>
      <c r="F67" s="25" t="s">
        <v>458</v>
      </c>
      <c r="G67" s="96">
        <v>1</v>
      </c>
      <c r="H67" s="25" t="s">
        <v>295</v>
      </c>
      <c r="I67" s="25">
        <v>1.63</v>
      </c>
      <c r="J67" s="25" t="s">
        <v>458</v>
      </c>
      <c r="K67" s="25">
        <v>0</v>
      </c>
      <c r="L67" s="25" t="s">
        <v>458</v>
      </c>
      <c r="M67" s="25">
        <v>1</v>
      </c>
      <c r="N67" s="25">
        <v>1</v>
      </c>
      <c r="O67" s="25">
        <v>50</v>
      </c>
      <c r="P67" s="25">
        <v>1</v>
      </c>
      <c r="Q67" s="25">
        <v>2</v>
      </c>
      <c r="R67" s="25">
        <v>1.63</v>
      </c>
      <c r="S67" s="25">
        <v>1</v>
      </c>
      <c r="T67" s="61">
        <v>45107</v>
      </c>
      <c r="U67" s="25"/>
      <c r="V67" s="25"/>
      <c r="W67" s="62"/>
      <c r="X67" s="8"/>
      <c r="Y67" s="8"/>
      <c r="Z67" s="8"/>
    </row>
    <row r="68" spans="1:26">
      <c r="A68" s="20" t="s">
        <v>459</v>
      </c>
      <c r="B68" s="20" t="s">
        <v>460</v>
      </c>
      <c r="C68" s="20" t="s">
        <v>294</v>
      </c>
      <c r="D68" s="20">
        <v>2</v>
      </c>
      <c r="E68" s="20" t="s">
        <v>295</v>
      </c>
      <c r="F68" s="20" t="s">
        <v>461</v>
      </c>
      <c r="G68" s="97">
        <v>2</v>
      </c>
      <c r="H68" s="20" t="s">
        <v>295</v>
      </c>
      <c r="I68" s="20">
        <v>0.87</v>
      </c>
      <c r="J68" s="20" t="s">
        <v>461</v>
      </c>
      <c r="K68" s="20">
        <v>0</v>
      </c>
      <c r="L68" s="20" t="s">
        <v>461</v>
      </c>
      <c r="M68" s="20">
        <v>2</v>
      </c>
      <c r="N68" s="20">
        <v>1</v>
      </c>
      <c r="O68" s="20">
        <v>50</v>
      </c>
      <c r="P68" s="20">
        <v>1</v>
      </c>
      <c r="Q68" s="20">
        <v>2</v>
      </c>
      <c r="R68" s="20">
        <v>1.74</v>
      </c>
      <c r="S68" s="20">
        <v>1</v>
      </c>
      <c r="T68" s="55">
        <v>45107</v>
      </c>
      <c r="U68" s="20"/>
      <c r="V68" s="20"/>
      <c r="W68" s="60"/>
      <c r="X68" s="8"/>
      <c r="Y68" s="8"/>
      <c r="Z68" s="8"/>
    </row>
    <row r="69" spans="1:26">
      <c r="A69" s="25" t="s">
        <v>462</v>
      </c>
      <c r="B69" s="25" t="s">
        <v>463</v>
      </c>
      <c r="C69" s="25" t="s">
        <v>294</v>
      </c>
      <c r="D69" s="25">
        <v>1000</v>
      </c>
      <c r="E69" s="25" t="s">
        <v>332</v>
      </c>
      <c r="F69" s="25" t="s">
        <v>464</v>
      </c>
      <c r="G69" s="96">
        <v>1</v>
      </c>
      <c r="H69" s="25" t="s">
        <v>295</v>
      </c>
      <c r="I69" s="25">
        <v>1.74</v>
      </c>
      <c r="J69" s="25" t="s">
        <v>464</v>
      </c>
      <c r="K69" s="25"/>
      <c r="L69" s="25" t="s">
        <v>464</v>
      </c>
      <c r="M69" s="25">
        <v>1</v>
      </c>
      <c r="N69" s="25">
        <v>1</v>
      </c>
      <c r="O69" s="25">
        <v>100</v>
      </c>
      <c r="P69" s="25">
        <v>1</v>
      </c>
      <c r="Q69" s="25">
        <v>2</v>
      </c>
      <c r="R69" s="25">
        <v>1.74</v>
      </c>
      <c r="S69" s="25">
        <v>1</v>
      </c>
      <c r="T69" s="61">
        <v>45107</v>
      </c>
      <c r="U69" s="25"/>
      <c r="V69" s="25"/>
      <c r="W69" s="62"/>
      <c r="X69" s="8"/>
      <c r="Y69" s="8"/>
      <c r="Z69" s="8"/>
    </row>
    <row r="70" spans="1:26">
      <c r="A70" s="20" t="s">
        <v>465</v>
      </c>
      <c r="B70" s="20" t="s">
        <v>466</v>
      </c>
      <c r="C70" s="20" t="s">
        <v>294</v>
      </c>
      <c r="D70" s="20">
        <v>1</v>
      </c>
      <c r="E70" s="20" t="s">
        <v>295</v>
      </c>
      <c r="F70" s="20" t="s">
        <v>467</v>
      </c>
      <c r="G70" s="97">
        <v>1</v>
      </c>
      <c r="H70" s="20" t="s">
        <v>295</v>
      </c>
      <c r="I70" s="20">
        <v>1.74</v>
      </c>
      <c r="J70" s="20" t="s">
        <v>467</v>
      </c>
      <c r="K70" s="20">
        <v>0</v>
      </c>
      <c r="L70" s="20" t="s">
        <v>467</v>
      </c>
      <c r="M70" s="20">
        <v>1</v>
      </c>
      <c r="N70" s="20">
        <v>1</v>
      </c>
      <c r="O70" s="20">
        <v>50</v>
      </c>
      <c r="P70" s="20">
        <v>1</v>
      </c>
      <c r="Q70" s="20">
        <v>2</v>
      </c>
      <c r="R70" s="20">
        <v>1.74</v>
      </c>
      <c r="S70" s="20">
        <v>1</v>
      </c>
      <c r="T70" s="55">
        <v>45107</v>
      </c>
      <c r="U70" s="20"/>
      <c r="V70" s="20"/>
      <c r="W70" s="60"/>
      <c r="X70" s="8"/>
      <c r="Y70" s="8"/>
      <c r="Z70" s="8"/>
    </row>
    <row r="71" spans="1:26">
      <c r="A71" s="25" t="s">
        <v>468</v>
      </c>
      <c r="B71" s="25" t="s">
        <v>469</v>
      </c>
      <c r="C71" s="25" t="s">
        <v>294</v>
      </c>
      <c r="D71" s="25">
        <v>50</v>
      </c>
      <c r="E71" s="25" t="s">
        <v>332</v>
      </c>
      <c r="F71" s="25" t="s">
        <v>470</v>
      </c>
      <c r="G71" s="96">
        <v>1</v>
      </c>
      <c r="H71" s="25" t="s">
        <v>295</v>
      </c>
      <c r="I71" s="25">
        <v>1.74</v>
      </c>
      <c r="J71" s="25" t="s">
        <v>470</v>
      </c>
      <c r="K71" s="25">
        <v>0</v>
      </c>
      <c r="L71" s="25" t="s">
        <v>470</v>
      </c>
      <c r="M71" s="25">
        <v>1</v>
      </c>
      <c r="N71" s="25">
        <v>1</v>
      </c>
      <c r="O71" s="25">
        <v>50</v>
      </c>
      <c r="P71" s="25">
        <v>1</v>
      </c>
      <c r="Q71" s="25">
        <v>2</v>
      </c>
      <c r="R71" s="25">
        <v>1.74</v>
      </c>
      <c r="S71" s="25">
        <v>1</v>
      </c>
      <c r="T71" s="61">
        <v>45107</v>
      </c>
      <c r="U71" s="25"/>
      <c r="V71" s="25"/>
      <c r="W71" s="62"/>
      <c r="X71" s="8"/>
      <c r="Y71" s="8"/>
      <c r="Z71" s="8"/>
    </row>
    <row r="72" spans="1:26">
      <c r="A72" s="20" t="s">
        <v>471</v>
      </c>
      <c r="B72" s="20" t="s">
        <v>472</v>
      </c>
      <c r="C72" s="20" t="s">
        <v>294</v>
      </c>
      <c r="D72" s="20">
        <v>1</v>
      </c>
      <c r="E72" s="20" t="s">
        <v>295</v>
      </c>
      <c r="F72" s="20" t="s">
        <v>473</v>
      </c>
      <c r="G72" s="97">
        <v>1</v>
      </c>
      <c r="H72" s="20" t="s">
        <v>295</v>
      </c>
      <c r="I72" s="20">
        <v>1.74</v>
      </c>
      <c r="J72" s="20" t="s">
        <v>473</v>
      </c>
      <c r="K72" s="20">
        <v>0</v>
      </c>
      <c r="L72" s="20" t="s">
        <v>473</v>
      </c>
      <c r="M72" s="20">
        <v>1</v>
      </c>
      <c r="N72" s="20">
        <v>1</v>
      </c>
      <c r="O72" s="20">
        <v>50</v>
      </c>
      <c r="P72" s="20">
        <v>1</v>
      </c>
      <c r="Q72" s="20">
        <v>2</v>
      </c>
      <c r="R72" s="20">
        <v>1.74</v>
      </c>
      <c r="S72" s="20">
        <v>1</v>
      </c>
      <c r="T72" s="55">
        <v>45107</v>
      </c>
      <c r="U72" s="20"/>
      <c r="V72" s="20"/>
      <c r="W72" s="60"/>
      <c r="X72" s="8"/>
      <c r="Y72" s="8"/>
      <c r="Z72" s="8"/>
    </row>
    <row r="73" spans="1:26">
      <c r="A73" s="25" t="s">
        <v>474</v>
      </c>
      <c r="B73" s="25" t="s">
        <v>475</v>
      </c>
      <c r="C73" s="25" t="s">
        <v>294</v>
      </c>
      <c r="D73" s="25">
        <v>250</v>
      </c>
      <c r="E73" s="25" t="s">
        <v>332</v>
      </c>
      <c r="F73" s="25" t="s">
        <v>476</v>
      </c>
      <c r="G73" s="96">
        <v>1</v>
      </c>
      <c r="H73" s="25" t="s">
        <v>295</v>
      </c>
      <c r="I73" s="25">
        <v>1.74</v>
      </c>
      <c r="J73" s="25" t="s">
        <v>476</v>
      </c>
      <c r="K73" s="25">
        <v>0</v>
      </c>
      <c r="L73" s="25" t="s">
        <v>476</v>
      </c>
      <c r="M73" s="25">
        <v>1</v>
      </c>
      <c r="N73" s="25">
        <v>1</v>
      </c>
      <c r="O73" s="25">
        <v>50</v>
      </c>
      <c r="P73" s="25">
        <v>1</v>
      </c>
      <c r="Q73" s="25">
        <v>2</v>
      </c>
      <c r="R73" s="25">
        <v>1.74</v>
      </c>
      <c r="S73" s="25">
        <v>1</v>
      </c>
      <c r="T73" s="61">
        <v>45107</v>
      </c>
      <c r="U73" s="25"/>
      <c r="V73" s="25"/>
      <c r="W73" s="62"/>
      <c r="X73" s="8"/>
      <c r="Y73" s="8"/>
      <c r="Z73" s="8"/>
    </row>
    <row r="74" spans="1:26">
      <c r="A74" s="20" t="s">
        <v>477</v>
      </c>
      <c r="B74" s="20" t="s">
        <v>478</v>
      </c>
      <c r="C74" s="20" t="s">
        <v>294</v>
      </c>
      <c r="D74" s="20">
        <v>1</v>
      </c>
      <c r="E74" s="20" t="s">
        <v>295</v>
      </c>
      <c r="F74" s="20" t="s">
        <v>479</v>
      </c>
      <c r="G74" s="97">
        <v>1</v>
      </c>
      <c r="H74" s="20" t="s">
        <v>295</v>
      </c>
      <c r="I74" s="20">
        <v>1.74</v>
      </c>
      <c r="J74" s="20" t="s">
        <v>479</v>
      </c>
      <c r="K74" s="20">
        <v>0</v>
      </c>
      <c r="L74" s="20" t="s">
        <v>479</v>
      </c>
      <c r="M74" s="20">
        <v>1</v>
      </c>
      <c r="N74" s="20">
        <v>1</v>
      </c>
      <c r="O74" s="20">
        <v>50</v>
      </c>
      <c r="P74" s="20">
        <v>1</v>
      </c>
      <c r="Q74" s="20">
        <v>2</v>
      </c>
      <c r="R74" s="20">
        <v>1.74</v>
      </c>
      <c r="S74" s="20">
        <v>1</v>
      </c>
      <c r="T74" s="55">
        <v>45107</v>
      </c>
      <c r="U74" s="20"/>
      <c r="V74" s="20"/>
      <c r="W74" s="60"/>
      <c r="X74" s="8"/>
      <c r="Y74" s="8"/>
      <c r="Z74" s="8"/>
    </row>
    <row r="75" spans="1:26">
      <c r="A75" s="25" t="s">
        <v>480</v>
      </c>
      <c r="B75" s="25" t="s">
        <v>481</v>
      </c>
      <c r="C75" s="25" t="s">
        <v>294</v>
      </c>
      <c r="D75" s="25">
        <v>1</v>
      </c>
      <c r="E75" s="25" t="s">
        <v>295</v>
      </c>
      <c r="F75" s="25" t="s">
        <v>482</v>
      </c>
      <c r="G75" s="96">
        <v>1</v>
      </c>
      <c r="H75" s="25" t="s">
        <v>295</v>
      </c>
      <c r="I75" s="25">
        <v>1.74</v>
      </c>
      <c r="J75" s="25" t="s">
        <v>482</v>
      </c>
      <c r="K75" s="25">
        <v>0</v>
      </c>
      <c r="L75" s="25" t="s">
        <v>482</v>
      </c>
      <c r="M75" s="25">
        <v>1</v>
      </c>
      <c r="N75" s="25">
        <v>1</v>
      </c>
      <c r="O75" s="25">
        <v>50</v>
      </c>
      <c r="P75" s="25">
        <v>1</v>
      </c>
      <c r="Q75" s="25">
        <v>2</v>
      </c>
      <c r="R75" s="25">
        <v>1.74</v>
      </c>
      <c r="S75" s="25">
        <v>1</v>
      </c>
      <c r="T75" s="61">
        <v>45107</v>
      </c>
      <c r="U75" s="25"/>
      <c r="V75" s="25"/>
      <c r="W75" s="62"/>
      <c r="X75" s="8"/>
      <c r="Y75" s="8"/>
      <c r="Z75" s="8"/>
    </row>
    <row r="76" spans="1:26">
      <c r="A76" s="20" t="s">
        <v>483</v>
      </c>
      <c r="B76" s="20" t="s">
        <v>484</v>
      </c>
      <c r="C76" s="20" t="s">
        <v>294</v>
      </c>
      <c r="D76" s="20">
        <v>1</v>
      </c>
      <c r="E76" s="20" t="s">
        <v>295</v>
      </c>
      <c r="F76" s="20" t="s">
        <v>485</v>
      </c>
      <c r="G76" s="97">
        <v>1</v>
      </c>
      <c r="H76" s="20" t="s">
        <v>295</v>
      </c>
      <c r="I76" s="20">
        <v>1.84</v>
      </c>
      <c r="J76" s="20" t="s">
        <v>485</v>
      </c>
      <c r="K76" s="20">
        <v>0</v>
      </c>
      <c r="L76" s="20" t="s">
        <v>486</v>
      </c>
      <c r="M76" s="20">
        <v>1</v>
      </c>
      <c r="N76" s="20">
        <v>1</v>
      </c>
      <c r="O76" s="20">
        <v>50</v>
      </c>
      <c r="P76" s="20">
        <v>1</v>
      </c>
      <c r="Q76" s="20">
        <v>2</v>
      </c>
      <c r="R76" s="20">
        <v>1.84</v>
      </c>
      <c r="S76" s="20">
        <v>1</v>
      </c>
      <c r="T76" s="55">
        <v>45107</v>
      </c>
      <c r="U76" s="20"/>
      <c r="V76" s="20"/>
      <c r="W76" s="60"/>
      <c r="X76" s="8"/>
      <c r="Y76" s="8"/>
      <c r="Z76" s="8"/>
    </row>
    <row r="77" spans="1:26">
      <c r="A77" s="25" t="s">
        <v>459</v>
      </c>
      <c r="B77" s="25" t="s">
        <v>487</v>
      </c>
      <c r="C77" s="25" t="s">
        <v>294</v>
      </c>
      <c r="D77" s="25">
        <v>1</v>
      </c>
      <c r="E77" s="25" t="s">
        <v>295</v>
      </c>
      <c r="F77" s="25" t="s">
        <v>488</v>
      </c>
      <c r="G77" s="96">
        <v>1</v>
      </c>
      <c r="H77" s="25" t="s">
        <v>295</v>
      </c>
      <c r="I77" s="25">
        <v>1.95</v>
      </c>
      <c r="J77" s="25" t="s">
        <v>488</v>
      </c>
      <c r="K77" s="25">
        <v>0</v>
      </c>
      <c r="L77" s="25" t="s">
        <v>488</v>
      </c>
      <c r="M77" s="25">
        <v>1</v>
      </c>
      <c r="N77" s="25">
        <v>1</v>
      </c>
      <c r="O77" s="25">
        <v>50</v>
      </c>
      <c r="P77" s="25">
        <v>1</v>
      </c>
      <c r="Q77" s="25">
        <v>2</v>
      </c>
      <c r="R77" s="25">
        <v>1.95</v>
      </c>
      <c r="S77" s="25">
        <v>1</v>
      </c>
      <c r="T77" s="61">
        <v>45107</v>
      </c>
      <c r="U77" s="25"/>
      <c r="V77" s="25"/>
      <c r="W77" s="62"/>
      <c r="X77" s="8"/>
      <c r="Y77" s="8"/>
      <c r="Z77" s="8"/>
    </row>
    <row r="78" spans="1:26">
      <c r="A78" s="20" t="s">
        <v>489</v>
      </c>
      <c r="B78" s="20" t="s">
        <v>490</v>
      </c>
      <c r="C78" s="20" t="s">
        <v>294</v>
      </c>
      <c r="D78" s="20">
        <v>1</v>
      </c>
      <c r="E78" s="20" t="s">
        <v>295</v>
      </c>
      <c r="F78" s="20" t="s">
        <v>491</v>
      </c>
      <c r="G78" s="97">
        <v>1</v>
      </c>
      <c r="H78" s="20" t="s">
        <v>295</v>
      </c>
      <c r="I78" s="20">
        <v>1.95</v>
      </c>
      <c r="J78" s="20" t="s">
        <v>491</v>
      </c>
      <c r="K78" s="20">
        <v>0</v>
      </c>
      <c r="L78" s="20" t="s">
        <v>491</v>
      </c>
      <c r="M78" s="20">
        <v>1</v>
      </c>
      <c r="N78" s="20">
        <v>1</v>
      </c>
      <c r="O78" s="20">
        <v>50</v>
      </c>
      <c r="P78" s="20">
        <v>1</v>
      </c>
      <c r="Q78" s="20">
        <v>2</v>
      </c>
      <c r="R78" s="20">
        <v>1.95</v>
      </c>
      <c r="S78" s="20">
        <v>1</v>
      </c>
      <c r="T78" s="55">
        <v>45107</v>
      </c>
      <c r="U78" s="20"/>
      <c r="V78" s="20"/>
      <c r="W78" s="60"/>
      <c r="X78" s="8"/>
      <c r="Y78" s="8"/>
      <c r="Z78" s="8"/>
    </row>
    <row r="79" spans="1:26">
      <c r="A79" s="25" t="s">
        <v>492</v>
      </c>
      <c r="B79" s="25" t="s">
        <v>487</v>
      </c>
      <c r="C79" s="25" t="s">
        <v>294</v>
      </c>
      <c r="D79" s="25">
        <v>1</v>
      </c>
      <c r="E79" s="25" t="s">
        <v>295</v>
      </c>
      <c r="F79" s="25" t="s">
        <v>488</v>
      </c>
      <c r="G79" s="96">
        <v>1</v>
      </c>
      <c r="H79" s="25" t="s">
        <v>295</v>
      </c>
      <c r="I79" s="25">
        <v>1.95</v>
      </c>
      <c r="J79" s="25" t="s">
        <v>488</v>
      </c>
      <c r="K79" s="25">
        <v>0</v>
      </c>
      <c r="L79" s="25" t="s">
        <v>488</v>
      </c>
      <c r="M79" s="25">
        <v>1</v>
      </c>
      <c r="N79" s="25">
        <v>1</v>
      </c>
      <c r="O79" s="25">
        <v>50</v>
      </c>
      <c r="P79" s="25">
        <v>1</v>
      </c>
      <c r="Q79" s="25">
        <v>2</v>
      </c>
      <c r="R79" s="25">
        <v>1.95</v>
      </c>
      <c r="S79" s="25">
        <v>1</v>
      </c>
      <c r="T79" s="61">
        <v>45107</v>
      </c>
      <c r="U79" s="25"/>
      <c r="V79" s="25"/>
      <c r="W79" s="62"/>
      <c r="X79" s="8"/>
      <c r="Y79" s="8"/>
      <c r="Z79" s="8"/>
    </row>
    <row r="80" spans="1:26">
      <c r="A80" s="20" t="s">
        <v>493</v>
      </c>
      <c r="B80" s="20" t="s">
        <v>494</v>
      </c>
      <c r="C80" s="20" t="s">
        <v>294</v>
      </c>
      <c r="D80" s="20">
        <v>100</v>
      </c>
      <c r="E80" s="20" t="s">
        <v>332</v>
      </c>
      <c r="F80" s="20" t="s">
        <v>495</v>
      </c>
      <c r="G80" s="97">
        <v>1</v>
      </c>
      <c r="H80" s="20" t="s">
        <v>295</v>
      </c>
      <c r="I80" s="20">
        <v>1.95</v>
      </c>
      <c r="J80" s="20" t="s">
        <v>495</v>
      </c>
      <c r="K80" s="20">
        <v>0</v>
      </c>
      <c r="L80" s="20" t="s">
        <v>495</v>
      </c>
      <c r="M80" s="20">
        <v>1</v>
      </c>
      <c r="N80" s="20">
        <v>1</v>
      </c>
      <c r="O80" s="20">
        <v>50</v>
      </c>
      <c r="P80" s="20">
        <v>1</v>
      </c>
      <c r="Q80" s="20">
        <v>2</v>
      </c>
      <c r="R80" s="20">
        <v>1.95</v>
      </c>
      <c r="S80" s="20">
        <v>1</v>
      </c>
      <c r="T80" s="55">
        <v>45107</v>
      </c>
      <c r="U80" s="20"/>
      <c r="V80" s="20"/>
      <c r="W80" s="60"/>
      <c r="X80" s="8"/>
      <c r="Y80" s="8"/>
      <c r="Z80" s="8"/>
    </row>
    <row r="81" spans="1:26">
      <c r="A81" s="25" t="s">
        <v>496</v>
      </c>
      <c r="B81" s="25" t="s">
        <v>497</v>
      </c>
      <c r="C81" s="25" t="s">
        <v>294</v>
      </c>
      <c r="D81" s="25">
        <v>2</v>
      </c>
      <c r="E81" s="25" t="s">
        <v>295</v>
      </c>
      <c r="F81" s="25" t="s">
        <v>498</v>
      </c>
      <c r="G81" s="96">
        <v>2</v>
      </c>
      <c r="H81" s="25" t="s">
        <v>295</v>
      </c>
      <c r="I81" s="25">
        <v>0.98</v>
      </c>
      <c r="J81" s="25" t="s">
        <v>498</v>
      </c>
      <c r="K81" s="25">
        <v>0</v>
      </c>
      <c r="L81" s="25" t="s">
        <v>498</v>
      </c>
      <c r="M81" s="25">
        <v>2</v>
      </c>
      <c r="N81" s="25">
        <v>1</v>
      </c>
      <c r="O81" s="25">
        <v>50</v>
      </c>
      <c r="P81" s="25">
        <v>1</v>
      </c>
      <c r="Q81" s="25">
        <v>2</v>
      </c>
      <c r="R81" s="25">
        <v>1.95</v>
      </c>
      <c r="S81" s="25">
        <v>1</v>
      </c>
      <c r="T81" s="61">
        <v>45107</v>
      </c>
      <c r="U81" s="25"/>
      <c r="V81" s="25"/>
      <c r="W81" s="62"/>
      <c r="X81" s="8"/>
      <c r="Y81" s="8"/>
      <c r="Z81" s="8"/>
    </row>
    <row r="82" spans="1:26">
      <c r="A82" s="20" t="s">
        <v>205</v>
      </c>
      <c r="B82" s="20" t="s">
        <v>499</v>
      </c>
      <c r="C82" s="20" t="s">
        <v>294</v>
      </c>
      <c r="D82" s="20">
        <v>500</v>
      </c>
      <c r="E82" s="20" t="s">
        <v>332</v>
      </c>
      <c r="F82" s="20" t="s">
        <v>500</v>
      </c>
      <c r="G82" s="97">
        <v>1</v>
      </c>
      <c r="H82" s="20" t="s">
        <v>295</v>
      </c>
      <c r="I82" s="20">
        <v>1.95</v>
      </c>
      <c r="J82" s="20" t="s">
        <v>500</v>
      </c>
      <c r="K82" s="20">
        <v>0</v>
      </c>
      <c r="L82" s="20" t="s">
        <v>500</v>
      </c>
      <c r="M82" s="20">
        <v>1</v>
      </c>
      <c r="N82" s="20">
        <v>1</v>
      </c>
      <c r="O82" s="20">
        <v>50</v>
      </c>
      <c r="P82" s="20">
        <v>1</v>
      </c>
      <c r="Q82" s="20">
        <v>2</v>
      </c>
      <c r="R82" s="20">
        <v>1.95</v>
      </c>
      <c r="S82" s="20">
        <v>1</v>
      </c>
      <c r="T82" s="55">
        <v>45107</v>
      </c>
      <c r="U82" s="20"/>
      <c r="V82" s="20"/>
      <c r="W82" s="60"/>
      <c r="X82" s="8"/>
      <c r="Y82" s="8"/>
      <c r="Z82" s="8"/>
    </row>
    <row r="83" spans="1:26">
      <c r="A83" s="25" t="s">
        <v>501</v>
      </c>
      <c r="B83" s="25" t="s">
        <v>502</v>
      </c>
      <c r="C83" s="25" t="s">
        <v>294</v>
      </c>
      <c r="D83" s="25">
        <v>1</v>
      </c>
      <c r="E83" s="25" t="s">
        <v>332</v>
      </c>
      <c r="F83" s="25" t="s">
        <v>503</v>
      </c>
      <c r="G83" s="96">
        <v>1</v>
      </c>
      <c r="H83" s="25" t="s">
        <v>295</v>
      </c>
      <c r="I83" s="25">
        <v>1.95</v>
      </c>
      <c r="J83" s="25" t="s">
        <v>503</v>
      </c>
      <c r="K83" s="25">
        <v>0</v>
      </c>
      <c r="L83" s="25" t="s">
        <v>503</v>
      </c>
      <c r="M83" s="25">
        <v>1</v>
      </c>
      <c r="N83" s="25">
        <v>1</v>
      </c>
      <c r="O83" s="25">
        <v>50</v>
      </c>
      <c r="P83" s="25">
        <v>1</v>
      </c>
      <c r="Q83" s="25">
        <v>2</v>
      </c>
      <c r="R83" s="25">
        <v>1.95</v>
      </c>
      <c r="S83" s="25">
        <v>1</v>
      </c>
      <c r="T83" s="61">
        <v>45107</v>
      </c>
      <c r="U83" s="25"/>
      <c r="V83" s="25"/>
      <c r="W83" s="62"/>
      <c r="X83" s="8"/>
      <c r="Y83" s="8"/>
      <c r="Z83" s="8"/>
    </row>
    <row r="84" spans="1:26">
      <c r="A84" s="20" t="s">
        <v>504</v>
      </c>
      <c r="B84" s="20" t="s">
        <v>505</v>
      </c>
      <c r="C84" s="20" t="s">
        <v>294</v>
      </c>
      <c r="D84" s="20">
        <v>250</v>
      </c>
      <c r="E84" s="20" t="s">
        <v>332</v>
      </c>
      <c r="F84" s="20" t="s">
        <v>506</v>
      </c>
      <c r="G84" s="97">
        <v>1</v>
      </c>
      <c r="H84" s="20" t="s">
        <v>295</v>
      </c>
      <c r="I84" s="20">
        <v>1.95</v>
      </c>
      <c r="J84" s="20" t="s">
        <v>506</v>
      </c>
      <c r="K84" s="20">
        <v>0</v>
      </c>
      <c r="L84" s="20" t="s">
        <v>506</v>
      </c>
      <c r="M84" s="20">
        <v>1</v>
      </c>
      <c r="N84" s="20">
        <v>1</v>
      </c>
      <c r="O84" s="20">
        <v>50</v>
      </c>
      <c r="P84" s="20">
        <v>1</v>
      </c>
      <c r="Q84" s="20">
        <v>2</v>
      </c>
      <c r="R84" s="20">
        <v>1.95</v>
      </c>
      <c r="S84" s="20">
        <v>1</v>
      </c>
      <c r="T84" s="55">
        <v>45107</v>
      </c>
      <c r="U84" s="20"/>
      <c r="V84" s="20"/>
      <c r="W84" s="60"/>
      <c r="X84" s="8"/>
      <c r="Y84" s="8"/>
      <c r="Z84" s="8"/>
    </row>
    <row r="85" spans="1:26">
      <c r="A85" s="25" t="s">
        <v>507</v>
      </c>
      <c r="B85" s="25" t="s">
        <v>508</v>
      </c>
      <c r="C85" s="25" t="s">
        <v>294</v>
      </c>
      <c r="D85" s="25">
        <v>150</v>
      </c>
      <c r="E85" s="25" t="s">
        <v>332</v>
      </c>
      <c r="F85" s="25" t="s">
        <v>509</v>
      </c>
      <c r="G85" s="96">
        <v>1</v>
      </c>
      <c r="H85" s="25" t="s">
        <v>295</v>
      </c>
      <c r="I85" s="25">
        <v>1.95</v>
      </c>
      <c r="J85" s="25" t="s">
        <v>509</v>
      </c>
      <c r="K85" s="25"/>
      <c r="L85" s="25" t="s">
        <v>509</v>
      </c>
      <c r="M85" s="25">
        <v>1</v>
      </c>
      <c r="N85" s="25">
        <v>1</v>
      </c>
      <c r="O85" s="25">
        <v>100</v>
      </c>
      <c r="P85" s="25">
        <v>1</v>
      </c>
      <c r="Q85" s="25">
        <v>2</v>
      </c>
      <c r="R85" s="25">
        <v>1.95</v>
      </c>
      <c r="S85" s="25">
        <v>1</v>
      </c>
      <c r="T85" s="61">
        <v>45107</v>
      </c>
      <c r="U85" s="25"/>
      <c r="V85" s="25"/>
      <c r="W85" s="62"/>
      <c r="X85" s="8"/>
      <c r="Y85" s="8"/>
      <c r="Z85" s="8"/>
    </row>
    <row r="86" spans="1:26">
      <c r="A86" s="20" t="s">
        <v>510</v>
      </c>
      <c r="B86" s="20" t="s">
        <v>511</v>
      </c>
      <c r="C86" s="20" t="s">
        <v>294</v>
      </c>
      <c r="D86" s="20">
        <v>150</v>
      </c>
      <c r="E86" s="20" t="s">
        <v>332</v>
      </c>
      <c r="F86" s="20" t="s">
        <v>512</v>
      </c>
      <c r="G86" s="97">
        <v>1</v>
      </c>
      <c r="H86" s="20" t="s">
        <v>295</v>
      </c>
      <c r="I86" s="20">
        <v>1.95</v>
      </c>
      <c r="J86" s="20" t="s">
        <v>512</v>
      </c>
      <c r="K86" s="20">
        <v>0</v>
      </c>
      <c r="L86" s="20" t="s">
        <v>512</v>
      </c>
      <c r="M86" s="20">
        <v>1</v>
      </c>
      <c r="N86" s="20">
        <v>1</v>
      </c>
      <c r="O86" s="20">
        <v>50</v>
      </c>
      <c r="P86" s="20">
        <v>1</v>
      </c>
      <c r="Q86" s="20">
        <v>2</v>
      </c>
      <c r="R86" s="20">
        <v>1.95</v>
      </c>
      <c r="S86" s="20">
        <v>1</v>
      </c>
      <c r="T86" s="55">
        <v>45107</v>
      </c>
      <c r="U86" s="20"/>
      <c r="V86" s="20"/>
      <c r="W86" s="60"/>
      <c r="X86" s="8"/>
      <c r="Y86" s="8"/>
      <c r="Z86" s="8"/>
    </row>
    <row r="87" spans="1:26">
      <c r="A87" s="25" t="s">
        <v>513</v>
      </c>
      <c r="B87" s="25" t="s">
        <v>514</v>
      </c>
      <c r="C87" s="25" t="s">
        <v>294</v>
      </c>
      <c r="D87" s="25">
        <v>2</v>
      </c>
      <c r="E87" s="25" t="s">
        <v>295</v>
      </c>
      <c r="F87" s="25" t="s">
        <v>515</v>
      </c>
      <c r="G87" s="96">
        <v>2</v>
      </c>
      <c r="H87" s="25" t="s">
        <v>295</v>
      </c>
      <c r="I87" s="25">
        <v>1</v>
      </c>
      <c r="J87" s="25" t="s">
        <v>515</v>
      </c>
      <c r="K87" s="25"/>
      <c r="L87" s="25" t="s">
        <v>515</v>
      </c>
      <c r="M87" s="25">
        <v>2</v>
      </c>
      <c r="N87" s="25">
        <v>1</v>
      </c>
      <c r="O87" s="25">
        <v>100</v>
      </c>
      <c r="P87" s="25">
        <v>1</v>
      </c>
      <c r="Q87" s="25">
        <v>2</v>
      </c>
      <c r="R87" s="25">
        <v>2</v>
      </c>
      <c r="S87" s="25">
        <v>1</v>
      </c>
      <c r="T87" s="61">
        <v>45107</v>
      </c>
      <c r="U87" s="25"/>
      <c r="V87" s="25"/>
      <c r="W87" s="62"/>
      <c r="X87" s="8"/>
      <c r="Y87" s="8"/>
      <c r="Z87" s="8"/>
    </row>
    <row r="88" spans="1:26">
      <c r="A88" s="20" t="s">
        <v>516</v>
      </c>
      <c r="B88" s="20" t="s">
        <v>517</v>
      </c>
      <c r="C88" s="20" t="s">
        <v>294</v>
      </c>
      <c r="D88" s="20">
        <v>2000</v>
      </c>
      <c r="E88" s="20" t="s">
        <v>327</v>
      </c>
      <c r="F88" s="20" t="s">
        <v>518</v>
      </c>
      <c r="G88" s="97">
        <v>2</v>
      </c>
      <c r="H88" s="20" t="s">
        <v>329</v>
      </c>
      <c r="I88" s="20">
        <v>1.01</v>
      </c>
      <c r="J88" s="20" t="s">
        <v>518</v>
      </c>
      <c r="K88" s="20">
        <v>0</v>
      </c>
      <c r="L88" s="20" t="s">
        <v>518</v>
      </c>
      <c r="M88" s="20">
        <v>2</v>
      </c>
      <c r="N88" s="20">
        <v>1</v>
      </c>
      <c r="O88" s="20">
        <v>50</v>
      </c>
      <c r="P88" s="20">
        <v>1</v>
      </c>
      <c r="Q88" s="20">
        <v>2</v>
      </c>
      <c r="R88" s="20">
        <v>2.02</v>
      </c>
      <c r="S88" s="20">
        <v>1</v>
      </c>
      <c r="T88" s="55">
        <v>45107</v>
      </c>
      <c r="U88" s="20"/>
      <c r="V88" s="20"/>
      <c r="W88" s="60"/>
      <c r="X88" s="8"/>
      <c r="Y88" s="8"/>
      <c r="Z88" s="8"/>
    </row>
    <row r="89" spans="1:26">
      <c r="A89" s="25" t="s">
        <v>516</v>
      </c>
      <c r="B89" s="25" t="s">
        <v>519</v>
      </c>
      <c r="C89" s="25" t="s">
        <v>294</v>
      </c>
      <c r="D89" s="25">
        <v>2000</v>
      </c>
      <c r="E89" s="25" t="s">
        <v>327</v>
      </c>
      <c r="F89" s="25" t="s">
        <v>520</v>
      </c>
      <c r="G89" s="96">
        <v>2</v>
      </c>
      <c r="H89" s="25" t="s">
        <v>329</v>
      </c>
      <c r="I89" s="25">
        <v>1.01</v>
      </c>
      <c r="J89" s="25" t="s">
        <v>520</v>
      </c>
      <c r="K89" s="25">
        <v>0</v>
      </c>
      <c r="L89" s="25" t="s">
        <v>520</v>
      </c>
      <c r="M89" s="25">
        <v>2</v>
      </c>
      <c r="N89" s="25">
        <v>1</v>
      </c>
      <c r="O89" s="25">
        <v>50</v>
      </c>
      <c r="P89" s="25">
        <v>1</v>
      </c>
      <c r="Q89" s="25">
        <v>2</v>
      </c>
      <c r="R89" s="25">
        <v>2.02</v>
      </c>
      <c r="S89" s="25">
        <v>1</v>
      </c>
      <c r="T89" s="61">
        <v>45107</v>
      </c>
      <c r="U89" s="25"/>
      <c r="V89" s="25"/>
      <c r="W89" s="62"/>
      <c r="X89" s="8"/>
      <c r="Y89" s="8"/>
      <c r="Z89" s="8"/>
    </row>
    <row r="90" spans="1:26">
      <c r="A90" s="20" t="s">
        <v>521</v>
      </c>
      <c r="B90" s="20" t="s">
        <v>519</v>
      </c>
      <c r="C90" s="20" t="s">
        <v>294</v>
      </c>
      <c r="D90" s="20">
        <v>2000</v>
      </c>
      <c r="E90" s="20" t="s">
        <v>327</v>
      </c>
      <c r="F90" s="20" t="s">
        <v>520</v>
      </c>
      <c r="G90" s="97">
        <v>2</v>
      </c>
      <c r="H90" s="20" t="s">
        <v>329</v>
      </c>
      <c r="I90" s="20">
        <v>1.01</v>
      </c>
      <c r="J90" s="20" t="s">
        <v>520</v>
      </c>
      <c r="K90" s="20">
        <v>0</v>
      </c>
      <c r="L90" s="20" t="s">
        <v>520</v>
      </c>
      <c r="M90" s="20">
        <v>2</v>
      </c>
      <c r="N90" s="20">
        <v>1</v>
      </c>
      <c r="O90" s="20">
        <v>50</v>
      </c>
      <c r="P90" s="20">
        <v>1</v>
      </c>
      <c r="Q90" s="20">
        <v>2</v>
      </c>
      <c r="R90" s="20">
        <v>2.02</v>
      </c>
      <c r="S90" s="20">
        <v>1</v>
      </c>
      <c r="T90" s="55">
        <v>45107</v>
      </c>
      <c r="U90" s="20"/>
      <c r="V90" s="20"/>
      <c r="W90" s="60"/>
      <c r="X90" s="8"/>
      <c r="Y90" s="8"/>
      <c r="Z90" s="8"/>
    </row>
    <row r="91" spans="1:26">
      <c r="A91" s="25" t="s">
        <v>522</v>
      </c>
      <c r="B91" s="25" t="s">
        <v>519</v>
      </c>
      <c r="C91" s="25" t="s">
        <v>294</v>
      </c>
      <c r="D91" s="25">
        <v>2000</v>
      </c>
      <c r="E91" s="25" t="s">
        <v>327</v>
      </c>
      <c r="F91" s="25" t="s">
        <v>520</v>
      </c>
      <c r="G91" s="96">
        <v>2</v>
      </c>
      <c r="H91" s="25" t="s">
        <v>329</v>
      </c>
      <c r="I91" s="25">
        <v>1.01</v>
      </c>
      <c r="J91" s="25" t="s">
        <v>520</v>
      </c>
      <c r="K91" s="25">
        <v>0</v>
      </c>
      <c r="L91" s="25" t="s">
        <v>520</v>
      </c>
      <c r="M91" s="25">
        <v>2</v>
      </c>
      <c r="N91" s="25">
        <v>1</v>
      </c>
      <c r="O91" s="25">
        <v>50</v>
      </c>
      <c r="P91" s="25">
        <v>1</v>
      </c>
      <c r="Q91" s="25">
        <v>2</v>
      </c>
      <c r="R91" s="25">
        <v>2.02</v>
      </c>
      <c r="S91" s="25">
        <v>1</v>
      </c>
      <c r="T91" s="61">
        <v>45107</v>
      </c>
      <c r="U91" s="25"/>
      <c r="V91" s="25"/>
      <c r="W91" s="62"/>
      <c r="X91" s="8"/>
      <c r="Y91" s="8"/>
      <c r="Z91" s="8"/>
    </row>
    <row r="92" spans="1:26">
      <c r="A92" s="20" t="s">
        <v>522</v>
      </c>
      <c r="B92" s="20" t="s">
        <v>517</v>
      </c>
      <c r="C92" s="20" t="s">
        <v>294</v>
      </c>
      <c r="D92" s="20">
        <v>2000</v>
      </c>
      <c r="E92" s="20" t="s">
        <v>327</v>
      </c>
      <c r="F92" s="20" t="s">
        <v>518</v>
      </c>
      <c r="G92" s="97">
        <v>2</v>
      </c>
      <c r="H92" s="20" t="s">
        <v>329</v>
      </c>
      <c r="I92" s="20">
        <v>1.01</v>
      </c>
      <c r="J92" s="20" t="s">
        <v>518</v>
      </c>
      <c r="K92" s="20">
        <v>0</v>
      </c>
      <c r="L92" s="20" t="s">
        <v>518</v>
      </c>
      <c r="M92" s="20">
        <v>2</v>
      </c>
      <c r="N92" s="20">
        <v>1</v>
      </c>
      <c r="O92" s="20">
        <v>50</v>
      </c>
      <c r="P92" s="20">
        <v>1</v>
      </c>
      <c r="Q92" s="20">
        <v>2</v>
      </c>
      <c r="R92" s="20">
        <v>2.02</v>
      </c>
      <c r="S92" s="20">
        <v>1</v>
      </c>
      <c r="T92" s="55">
        <v>45107</v>
      </c>
      <c r="U92" s="20"/>
      <c r="V92" s="20"/>
      <c r="W92" s="60"/>
      <c r="X92" s="8"/>
      <c r="Y92" s="8"/>
      <c r="Z92" s="8"/>
    </row>
    <row r="93" spans="1:26">
      <c r="A93" s="25" t="s">
        <v>523</v>
      </c>
      <c r="B93" s="25" t="s">
        <v>519</v>
      </c>
      <c r="C93" s="25" t="s">
        <v>294</v>
      </c>
      <c r="D93" s="25">
        <v>2000</v>
      </c>
      <c r="E93" s="25" t="s">
        <v>327</v>
      </c>
      <c r="F93" s="25" t="s">
        <v>520</v>
      </c>
      <c r="G93" s="96">
        <v>2</v>
      </c>
      <c r="H93" s="25" t="s">
        <v>329</v>
      </c>
      <c r="I93" s="25">
        <v>1.01</v>
      </c>
      <c r="J93" s="25" t="s">
        <v>520</v>
      </c>
      <c r="K93" s="25">
        <v>0</v>
      </c>
      <c r="L93" s="25" t="s">
        <v>520</v>
      </c>
      <c r="M93" s="25">
        <v>2</v>
      </c>
      <c r="N93" s="25">
        <v>1</v>
      </c>
      <c r="O93" s="25">
        <v>50</v>
      </c>
      <c r="P93" s="25">
        <v>1</v>
      </c>
      <c r="Q93" s="25">
        <v>2</v>
      </c>
      <c r="R93" s="25">
        <v>2.02</v>
      </c>
      <c r="S93" s="25">
        <v>1</v>
      </c>
      <c r="T93" s="61">
        <v>45107</v>
      </c>
      <c r="U93" s="25"/>
      <c r="V93" s="25"/>
      <c r="W93" s="62"/>
      <c r="X93" s="8"/>
      <c r="Y93" s="8"/>
      <c r="Z93" s="8"/>
    </row>
    <row r="94" spans="1:26">
      <c r="A94" s="20" t="s">
        <v>194</v>
      </c>
      <c r="B94" s="20" t="s">
        <v>524</v>
      </c>
      <c r="C94" s="20" t="s">
        <v>294</v>
      </c>
      <c r="D94" s="20">
        <v>1</v>
      </c>
      <c r="E94" s="20" t="s">
        <v>295</v>
      </c>
      <c r="F94" s="20" t="s">
        <v>525</v>
      </c>
      <c r="G94" s="97">
        <v>1</v>
      </c>
      <c r="H94" s="20" t="s">
        <v>295</v>
      </c>
      <c r="I94" s="20">
        <v>2.02</v>
      </c>
      <c r="J94" s="20" t="s">
        <v>525</v>
      </c>
      <c r="K94" s="20">
        <v>0</v>
      </c>
      <c r="L94" s="20" t="s">
        <v>525</v>
      </c>
      <c r="M94" s="20">
        <v>1</v>
      </c>
      <c r="N94" s="20">
        <v>1</v>
      </c>
      <c r="O94" s="20">
        <v>50</v>
      </c>
      <c r="P94" s="20">
        <v>1</v>
      </c>
      <c r="Q94" s="20">
        <v>2</v>
      </c>
      <c r="R94" s="20">
        <v>2.02</v>
      </c>
      <c r="S94" s="20">
        <v>1</v>
      </c>
      <c r="T94" s="55">
        <v>45107</v>
      </c>
      <c r="U94" s="20"/>
      <c r="V94" s="20"/>
      <c r="W94" s="60"/>
      <c r="X94" s="8"/>
      <c r="Y94" s="8"/>
      <c r="Z94" s="8"/>
    </row>
    <row r="95" spans="1:26">
      <c r="A95" s="25" t="s">
        <v>526</v>
      </c>
      <c r="B95" s="25" t="s">
        <v>527</v>
      </c>
      <c r="C95" s="25" t="s">
        <v>294</v>
      </c>
      <c r="D95" s="25">
        <v>1000</v>
      </c>
      <c r="E95" s="25" t="s">
        <v>327</v>
      </c>
      <c r="F95" s="25" t="s">
        <v>528</v>
      </c>
      <c r="G95" s="96">
        <v>1</v>
      </c>
      <c r="H95" s="25" t="s">
        <v>329</v>
      </c>
      <c r="I95" s="25">
        <v>2.0499999999999998</v>
      </c>
      <c r="J95" s="25" t="s">
        <v>528</v>
      </c>
      <c r="K95" s="25">
        <v>0</v>
      </c>
      <c r="L95" s="25" t="s">
        <v>528</v>
      </c>
      <c r="M95" s="25">
        <v>1</v>
      </c>
      <c r="N95" s="25">
        <v>1</v>
      </c>
      <c r="O95" s="25">
        <v>50</v>
      </c>
      <c r="P95" s="25">
        <v>1</v>
      </c>
      <c r="Q95" s="25">
        <v>2</v>
      </c>
      <c r="R95" s="25">
        <v>2.0499999999999998</v>
      </c>
      <c r="S95" s="25">
        <v>1</v>
      </c>
      <c r="T95" s="61">
        <v>45107</v>
      </c>
      <c r="U95" s="25"/>
      <c r="V95" s="25"/>
      <c r="W95" s="62"/>
      <c r="X95" s="8"/>
      <c r="Y95" s="8"/>
      <c r="Z95" s="8"/>
    </row>
    <row r="96" spans="1:26">
      <c r="A96" s="20" t="s">
        <v>164</v>
      </c>
      <c r="B96" s="20" t="s">
        <v>32</v>
      </c>
      <c r="C96" s="20" t="s">
        <v>294</v>
      </c>
      <c r="D96" s="20">
        <v>6</v>
      </c>
      <c r="E96" s="20" t="s">
        <v>295</v>
      </c>
      <c r="F96" s="20" t="s">
        <v>529</v>
      </c>
      <c r="G96" s="97">
        <v>6</v>
      </c>
      <c r="H96" s="20" t="s">
        <v>295</v>
      </c>
      <c r="I96" s="20">
        <v>0.34</v>
      </c>
      <c r="J96" s="20" t="s">
        <v>529</v>
      </c>
      <c r="K96" s="20">
        <v>0</v>
      </c>
      <c r="L96" s="20" t="s">
        <v>529</v>
      </c>
      <c r="M96" s="20">
        <v>6</v>
      </c>
      <c r="N96" s="20">
        <v>1</v>
      </c>
      <c r="O96" s="20">
        <v>50</v>
      </c>
      <c r="P96" s="20">
        <v>1</v>
      </c>
      <c r="Q96" s="20">
        <v>2</v>
      </c>
      <c r="R96" s="20">
        <v>2.0499999999999998</v>
      </c>
      <c r="S96" s="20">
        <v>1</v>
      </c>
      <c r="T96" s="55">
        <v>45107</v>
      </c>
      <c r="U96" s="20"/>
      <c r="V96" s="20"/>
      <c r="W96" s="60"/>
      <c r="X96" s="8"/>
      <c r="Y96" s="8"/>
      <c r="Z96" s="8"/>
    </row>
    <row r="97" spans="1:26">
      <c r="A97" s="25" t="s">
        <v>400</v>
      </c>
      <c r="B97" s="25" t="s">
        <v>530</v>
      </c>
      <c r="C97" s="25" t="s">
        <v>294</v>
      </c>
      <c r="D97" s="25">
        <v>1</v>
      </c>
      <c r="E97" s="25" t="s">
        <v>295</v>
      </c>
      <c r="F97" s="25" t="s">
        <v>531</v>
      </c>
      <c r="G97" s="96">
        <v>1</v>
      </c>
      <c r="H97" s="25" t="s">
        <v>295</v>
      </c>
      <c r="I97" s="25">
        <v>2.0499999999999998</v>
      </c>
      <c r="J97" s="25" t="s">
        <v>531</v>
      </c>
      <c r="K97" s="25">
        <v>0</v>
      </c>
      <c r="L97" s="25" t="s">
        <v>531</v>
      </c>
      <c r="M97" s="25">
        <v>1</v>
      </c>
      <c r="N97" s="25">
        <v>1</v>
      </c>
      <c r="O97" s="25">
        <v>50</v>
      </c>
      <c r="P97" s="25">
        <v>1</v>
      </c>
      <c r="Q97" s="25">
        <v>2</v>
      </c>
      <c r="R97" s="25">
        <v>2.0499999999999998</v>
      </c>
      <c r="S97" s="25">
        <v>1</v>
      </c>
      <c r="T97" s="61">
        <v>45107</v>
      </c>
      <c r="U97" s="25"/>
      <c r="V97" s="25"/>
      <c r="W97" s="62"/>
      <c r="X97" s="8"/>
      <c r="Y97" s="8"/>
      <c r="Z97" s="8"/>
    </row>
    <row r="98" spans="1:26">
      <c r="A98" s="20" t="s">
        <v>244</v>
      </c>
      <c r="B98" s="20" t="s">
        <v>109</v>
      </c>
      <c r="C98" s="20" t="s">
        <v>294</v>
      </c>
      <c r="D98" s="20">
        <v>6</v>
      </c>
      <c r="E98" s="20" t="s">
        <v>295</v>
      </c>
      <c r="F98" s="20" t="s">
        <v>532</v>
      </c>
      <c r="G98" s="97">
        <v>1</v>
      </c>
      <c r="H98" s="20" t="s">
        <v>295</v>
      </c>
      <c r="I98" s="20">
        <v>2.0499999999999998</v>
      </c>
      <c r="J98" s="20" t="s">
        <v>532</v>
      </c>
      <c r="K98" s="20">
        <v>0</v>
      </c>
      <c r="L98" s="20" t="s">
        <v>532</v>
      </c>
      <c r="M98" s="20">
        <v>1</v>
      </c>
      <c r="N98" s="20">
        <v>1</v>
      </c>
      <c r="O98" s="20">
        <v>50</v>
      </c>
      <c r="P98" s="20">
        <v>1</v>
      </c>
      <c r="Q98" s="20">
        <v>2</v>
      </c>
      <c r="R98" s="20">
        <v>2.0499999999999998</v>
      </c>
      <c r="S98" s="20">
        <v>1</v>
      </c>
      <c r="T98" s="55">
        <v>45107</v>
      </c>
      <c r="U98" s="20"/>
      <c r="V98" s="20"/>
      <c r="W98" s="60"/>
      <c r="X98" s="8"/>
      <c r="Y98" s="8"/>
      <c r="Z98" s="8"/>
    </row>
    <row r="99" spans="1:26">
      <c r="A99" s="25" t="s">
        <v>533</v>
      </c>
      <c r="B99" s="25" t="s">
        <v>534</v>
      </c>
      <c r="C99" s="25" t="s">
        <v>294</v>
      </c>
      <c r="D99" s="25">
        <v>250</v>
      </c>
      <c r="E99" s="25" t="s">
        <v>332</v>
      </c>
      <c r="F99" s="25" t="s">
        <v>535</v>
      </c>
      <c r="G99" s="96">
        <v>1</v>
      </c>
      <c r="H99" s="25" t="s">
        <v>295</v>
      </c>
      <c r="I99" s="25">
        <v>2.0499999999999998</v>
      </c>
      <c r="J99" s="25" t="s">
        <v>535</v>
      </c>
      <c r="K99" s="25">
        <v>0</v>
      </c>
      <c r="L99" s="25" t="s">
        <v>535</v>
      </c>
      <c r="M99" s="25">
        <v>1</v>
      </c>
      <c r="N99" s="25">
        <v>1</v>
      </c>
      <c r="O99" s="25">
        <v>50</v>
      </c>
      <c r="P99" s="25">
        <v>1</v>
      </c>
      <c r="Q99" s="25">
        <v>2</v>
      </c>
      <c r="R99" s="25">
        <v>2.0499999999999998</v>
      </c>
      <c r="S99" s="25">
        <v>1</v>
      </c>
      <c r="T99" s="61">
        <v>45107</v>
      </c>
      <c r="U99" s="25"/>
      <c r="V99" s="25"/>
      <c r="W99" s="62"/>
      <c r="X99" s="8"/>
      <c r="Y99" s="8"/>
      <c r="Z99" s="8"/>
    </row>
    <row r="100" spans="1:26">
      <c r="A100" s="20" t="s">
        <v>171</v>
      </c>
      <c r="B100" s="20" t="s">
        <v>36</v>
      </c>
      <c r="C100" s="20" t="s">
        <v>294</v>
      </c>
      <c r="D100" s="20">
        <v>125</v>
      </c>
      <c r="E100" s="20" t="s">
        <v>332</v>
      </c>
      <c r="F100" s="20" t="s">
        <v>536</v>
      </c>
      <c r="G100" s="97">
        <v>1</v>
      </c>
      <c r="H100" s="20" t="s">
        <v>295</v>
      </c>
      <c r="I100" s="20">
        <v>2.16</v>
      </c>
      <c r="J100" s="20" t="s">
        <v>536</v>
      </c>
      <c r="K100" s="20">
        <v>0</v>
      </c>
      <c r="L100" s="20" t="s">
        <v>536</v>
      </c>
      <c r="M100" s="20">
        <v>1</v>
      </c>
      <c r="N100" s="20">
        <v>1</v>
      </c>
      <c r="O100" s="20">
        <v>50</v>
      </c>
      <c r="P100" s="20">
        <v>1</v>
      </c>
      <c r="Q100" s="20">
        <v>2</v>
      </c>
      <c r="R100" s="20">
        <v>2.16</v>
      </c>
      <c r="S100" s="20">
        <v>1</v>
      </c>
      <c r="T100" s="55">
        <v>45107</v>
      </c>
      <c r="U100" s="20"/>
      <c r="V100" s="20"/>
      <c r="W100" s="60"/>
      <c r="X100" s="8"/>
      <c r="Y100" s="8"/>
      <c r="Z100" s="8"/>
    </row>
    <row r="101" spans="1:26">
      <c r="A101" s="25" t="s">
        <v>537</v>
      </c>
      <c r="B101" s="25" t="s">
        <v>538</v>
      </c>
      <c r="C101" s="25" t="s">
        <v>294</v>
      </c>
      <c r="D101" s="25">
        <v>500</v>
      </c>
      <c r="E101" s="25" t="s">
        <v>332</v>
      </c>
      <c r="F101" s="25" t="s">
        <v>539</v>
      </c>
      <c r="G101" s="96">
        <v>1</v>
      </c>
      <c r="H101" s="25" t="s">
        <v>295</v>
      </c>
      <c r="I101" s="25">
        <v>2.16</v>
      </c>
      <c r="J101" s="25" t="s">
        <v>539</v>
      </c>
      <c r="K101" s="25">
        <v>0</v>
      </c>
      <c r="L101" s="25" t="s">
        <v>539</v>
      </c>
      <c r="M101" s="25">
        <v>1</v>
      </c>
      <c r="N101" s="25">
        <v>1</v>
      </c>
      <c r="O101" s="25">
        <v>50</v>
      </c>
      <c r="P101" s="25">
        <v>1</v>
      </c>
      <c r="Q101" s="25">
        <v>2</v>
      </c>
      <c r="R101" s="25">
        <v>2.16</v>
      </c>
      <c r="S101" s="25">
        <v>1</v>
      </c>
      <c r="T101" s="61">
        <v>45107</v>
      </c>
      <c r="U101" s="25"/>
      <c r="V101" s="25"/>
      <c r="W101" s="62"/>
      <c r="X101" s="8"/>
      <c r="Y101" s="8"/>
      <c r="Z101" s="8"/>
    </row>
    <row r="102" spans="1:26">
      <c r="A102" s="20" t="s">
        <v>540</v>
      </c>
      <c r="B102" s="20" t="s">
        <v>541</v>
      </c>
      <c r="C102" s="20" t="s">
        <v>294</v>
      </c>
      <c r="D102" s="20">
        <v>6</v>
      </c>
      <c r="E102" s="20" t="s">
        <v>295</v>
      </c>
      <c r="F102" s="20" t="s">
        <v>542</v>
      </c>
      <c r="G102" s="97">
        <v>6</v>
      </c>
      <c r="H102" s="20" t="s">
        <v>295</v>
      </c>
      <c r="I102" s="20">
        <v>0.38</v>
      </c>
      <c r="J102" s="20" t="s">
        <v>542</v>
      </c>
      <c r="K102" s="20">
        <v>0</v>
      </c>
      <c r="L102" s="20" t="s">
        <v>542</v>
      </c>
      <c r="M102" s="20">
        <v>6</v>
      </c>
      <c r="N102" s="20">
        <v>1</v>
      </c>
      <c r="O102" s="20">
        <v>50</v>
      </c>
      <c r="P102" s="20">
        <v>1</v>
      </c>
      <c r="Q102" s="20">
        <v>2</v>
      </c>
      <c r="R102" s="20">
        <v>2.2599999999999998</v>
      </c>
      <c r="S102" s="20">
        <v>1</v>
      </c>
      <c r="T102" s="55">
        <v>45107</v>
      </c>
      <c r="U102" s="20"/>
      <c r="V102" s="20"/>
      <c r="W102" s="60"/>
      <c r="X102" s="8"/>
      <c r="Y102" s="8"/>
      <c r="Z102" s="8"/>
    </row>
    <row r="103" spans="1:26">
      <c r="A103" s="25" t="s">
        <v>543</v>
      </c>
      <c r="B103" s="25" t="s">
        <v>544</v>
      </c>
      <c r="C103" s="25" t="s">
        <v>294</v>
      </c>
      <c r="D103" s="25">
        <v>250</v>
      </c>
      <c r="E103" s="25" t="s">
        <v>332</v>
      </c>
      <c r="F103" s="25" t="s">
        <v>545</v>
      </c>
      <c r="G103" s="96">
        <v>1</v>
      </c>
      <c r="H103" s="25" t="s">
        <v>295</v>
      </c>
      <c r="I103" s="25">
        <v>2.3199999999999998</v>
      </c>
      <c r="J103" s="25" t="s">
        <v>545</v>
      </c>
      <c r="K103" s="25">
        <v>0</v>
      </c>
      <c r="L103" s="25" t="s">
        <v>545</v>
      </c>
      <c r="M103" s="25">
        <v>1</v>
      </c>
      <c r="N103" s="25">
        <v>1</v>
      </c>
      <c r="O103" s="25">
        <v>50</v>
      </c>
      <c r="P103" s="25">
        <v>1</v>
      </c>
      <c r="Q103" s="25">
        <v>2</v>
      </c>
      <c r="R103" s="25">
        <v>2.3199999999999998</v>
      </c>
      <c r="S103" s="25">
        <v>1</v>
      </c>
      <c r="T103" s="61">
        <v>45107</v>
      </c>
      <c r="U103" s="25"/>
      <c r="V103" s="25"/>
      <c r="W103" s="62"/>
      <c r="X103" s="8"/>
      <c r="Y103" s="8"/>
      <c r="Z103" s="8"/>
    </row>
    <row r="104" spans="1:26">
      <c r="A104" s="20" t="s">
        <v>546</v>
      </c>
      <c r="B104" s="20" t="s">
        <v>547</v>
      </c>
      <c r="C104" s="20" t="s">
        <v>294</v>
      </c>
      <c r="D104" s="20">
        <v>1</v>
      </c>
      <c r="E104" s="20" t="s">
        <v>295</v>
      </c>
      <c r="F104" s="20" t="s">
        <v>548</v>
      </c>
      <c r="G104" s="97">
        <v>1</v>
      </c>
      <c r="H104" s="20" t="s">
        <v>295</v>
      </c>
      <c r="I104" s="20">
        <v>2.37</v>
      </c>
      <c r="J104" s="20" t="s">
        <v>548</v>
      </c>
      <c r="K104" s="20">
        <v>0</v>
      </c>
      <c r="L104" s="20" t="s">
        <v>548</v>
      </c>
      <c r="M104" s="20">
        <v>1</v>
      </c>
      <c r="N104" s="20">
        <v>1</v>
      </c>
      <c r="O104" s="20">
        <v>50</v>
      </c>
      <c r="P104" s="20">
        <v>1</v>
      </c>
      <c r="Q104" s="20">
        <v>2</v>
      </c>
      <c r="R104" s="20">
        <v>2.37</v>
      </c>
      <c r="S104" s="20">
        <v>1</v>
      </c>
      <c r="T104" s="55">
        <v>45107</v>
      </c>
      <c r="U104" s="20"/>
      <c r="V104" s="20"/>
      <c r="W104" s="60"/>
      <c r="X104" s="8"/>
      <c r="Y104" s="8"/>
      <c r="Z104" s="8"/>
    </row>
    <row r="105" spans="1:26">
      <c r="A105" s="25" t="s">
        <v>549</v>
      </c>
      <c r="B105" s="25" t="s">
        <v>550</v>
      </c>
      <c r="C105" s="25" t="s">
        <v>294</v>
      </c>
      <c r="D105" s="25">
        <v>1000</v>
      </c>
      <c r="E105" s="25" t="s">
        <v>332</v>
      </c>
      <c r="F105" s="25" t="s">
        <v>551</v>
      </c>
      <c r="G105" s="96">
        <v>1</v>
      </c>
      <c r="H105" s="25" t="s">
        <v>382</v>
      </c>
      <c r="I105" s="25">
        <v>2.37</v>
      </c>
      <c r="J105" s="25" t="s">
        <v>551</v>
      </c>
      <c r="K105" s="25">
        <v>0</v>
      </c>
      <c r="L105" s="25" t="s">
        <v>551</v>
      </c>
      <c r="M105" s="25">
        <v>1</v>
      </c>
      <c r="N105" s="25">
        <v>1</v>
      </c>
      <c r="O105" s="25">
        <v>50</v>
      </c>
      <c r="P105" s="25">
        <v>1</v>
      </c>
      <c r="Q105" s="25">
        <v>2</v>
      </c>
      <c r="R105" s="25">
        <v>2.37</v>
      </c>
      <c r="S105" s="25">
        <v>1</v>
      </c>
      <c r="T105" s="61">
        <v>45107</v>
      </c>
      <c r="U105" s="25"/>
      <c r="V105" s="25"/>
      <c r="W105" s="62"/>
      <c r="X105" s="8"/>
      <c r="Y105" s="8"/>
      <c r="Z105" s="8"/>
    </row>
    <row r="106" spans="1:26">
      <c r="A106" s="20" t="s">
        <v>552</v>
      </c>
      <c r="B106" s="20" t="s">
        <v>553</v>
      </c>
      <c r="C106" s="20" t="s">
        <v>294</v>
      </c>
      <c r="D106" s="20">
        <v>1</v>
      </c>
      <c r="E106" s="20" t="s">
        <v>295</v>
      </c>
      <c r="F106" s="20" t="s">
        <v>554</v>
      </c>
      <c r="G106" s="97">
        <v>1</v>
      </c>
      <c r="H106" s="20" t="s">
        <v>295</v>
      </c>
      <c r="I106" s="20">
        <v>2.37</v>
      </c>
      <c r="J106" s="20" t="s">
        <v>554</v>
      </c>
      <c r="K106" s="20">
        <v>0</v>
      </c>
      <c r="L106" s="20" t="s">
        <v>554</v>
      </c>
      <c r="M106" s="20">
        <v>1</v>
      </c>
      <c r="N106" s="20">
        <v>1</v>
      </c>
      <c r="O106" s="20">
        <v>50</v>
      </c>
      <c r="P106" s="20">
        <v>1</v>
      </c>
      <c r="Q106" s="20">
        <v>2</v>
      </c>
      <c r="R106" s="20">
        <v>2.37</v>
      </c>
      <c r="S106" s="20">
        <v>1</v>
      </c>
      <c r="T106" s="55">
        <v>45107</v>
      </c>
      <c r="U106" s="20"/>
      <c r="V106" s="20"/>
      <c r="W106" s="60"/>
      <c r="X106" s="8"/>
      <c r="Y106" s="8"/>
      <c r="Z106" s="8"/>
    </row>
    <row r="107" spans="1:26">
      <c r="A107" s="25" t="s">
        <v>555</v>
      </c>
      <c r="B107" s="25" t="s">
        <v>556</v>
      </c>
      <c r="C107" s="25" t="s">
        <v>294</v>
      </c>
      <c r="D107" s="25">
        <v>125</v>
      </c>
      <c r="E107" s="25" t="s">
        <v>332</v>
      </c>
      <c r="F107" s="25" t="s">
        <v>557</v>
      </c>
      <c r="G107" s="96">
        <v>1</v>
      </c>
      <c r="H107" s="25" t="s">
        <v>295</v>
      </c>
      <c r="I107" s="25">
        <v>2.4700000000000002</v>
      </c>
      <c r="J107" s="25" t="s">
        <v>557</v>
      </c>
      <c r="K107" s="25">
        <v>0</v>
      </c>
      <c r="L107" s="25" t="s">
        <v>557</v>
      </c>
      <c r="M107" s="25">
        <v>1</v>
      </c>
      <c r="N107" s="25">
        <v>1</v>
      </c>
      <c r="O107" s="25">
        <v>50</v>
      </c>
      <c r="P107" s="25">
        <v>1</v>
      </c>
      <c r="Q107" s="25">
        <v>2</v>
      </c>
      <c r="R107" s="25">
        <v>2.4700000000000002</v>
      </c>
      <c r="S107" s="25">
        <v>1</v>
      </c>
      <c r="T107" s="61">
        <v>45107</v>
      </c>
      <c r="U107" s="25"/>
      <c r="V107" s="25"/>
      <c r="W107" s="62"/>
      <c r="X107" s="8"/>
      <c r="Y107" s="8"/>
      <c r="Z107" s="8"/>
    </row>
    <row r="108" spans="1:26">
      <c r="A108" s="20" t="s">
        <v>172</v>
      </c>
      <c r="B108" s="20" t="s">
        <v>558</v>
      </c>
      <c r="C108" s="20" t="s">
        <v>294</v>
      </c>
      <c r="D108" s="20">
        <v>500</v>
      </c>
      <c r="E108" s="20" t="s">
        <v>332</v>
      </c>
      <c r="F108" s="20" t="s">
        <v>559</v>
      </c>
      <c r="G108" s="97">
        <v>1</v>
      </c>
      <c r="H108" s="20" t="s">
        <v>295</v>
      </c>
      <c r="I108" s="20">
        <v>2.4700000000000002</v>
      </c>
      <c r="J108" s="20" t="s">
        <v>559</v>
      </c>
      <c r="K108" s="20"/>
      <c r="L108" s="20" t="s">
        <v>559</v>
      </c>
      <c r="M108" s="20">
        <v>1</v>
      </c>
      <c r="N108" s="20">
        <v>1</v>
      </c>
      <c r="O108" s="20">
        <v>100</v>
      </c>
      <c r="P108" s="20">
        <v>1</v>
      </c>
      <c r="Q108" s="20">
        <v>2</v>
      </c>
      <c r="R108" s="20">
        <v>2.4700000000000002</v>
      </c>
      <c r="S108" s="20">
        <v>1</v>
      </c>
      <c r="T108" s="55">
        <v>45107</v>
      </c>
      <c r="U108" s="20"/>
      <c r="V108" s="20"/>
      <c r="W108" s="60"/>
      <c r="X108" s="8"/>
      <c r="Y108" s="8"/>
      <c r="Z108" s="8"/>
    </row>
    <row r="109" spans="1:26">
      <c r="A109" s="25" t="s">
        <v>560</v>
      </c>
      <c r="B109" s="25" t="s">
        <v>561</v>
      </c>
      <c r="C109" s="25" t="s">
        <v>294</v>
      </c>
      <c r="D109" s="25">
        <v>1</v>
      </c>
      <c r="E109" s="25" t="s">
        <v>295</v>
      </c>
      <c r="F109" s="25" t="s">
        <v>562</v>
      </c>
      <c r="G109" s="96">
        <v>1</v>
      </c>
      <c r="H109" s="25" t="s">
        <v>295</v>
      </c>
      <c r="I109" s="25">
        <v>2.4700000000000002</v>
      </c>
      <c r="J109" s="25" t="s">
        <v>562</v>
      </c>
      <c r="K109" s="25">
        <v>0</v>
      </c>
      <c r="L109" s="25" t="s">
        <v>562</v>
      </c>
      <c r="M109" s="25">
        <v>1</v>
      </c>
      <c r="N109" s="25">
        <v>1</v>
      </c>
      <c r="O109" s="25">
        <v>50</v>
      </c>
      <c r="P109" s="25">
        <v>1</v>
      </c>
      <c r="Q109" s="25">
        <v>2</v>
      </c>
      <c r="R109" s="25">
        <v>2.4700000000000002</v>
      </c>
      <c r="S109" s="25">
        <v>1</v>
      </c>
      <c r="T109" s="61">
        <v>45107</v>
      </c>
      <c r="U109" s="25"/>
      <c r="V109" s="25"/>
      <c r="W109" s="62"/>
      <c r="X109" s="8"/>
      <c r="Y109" s="8"/>
      <c r="Z109" s="8"/>
    </row>
    <row r="110" spans="1:26">
      <c r="A110" s="20" t="s">
        <v>160</v>
      </c>
      <c r="B110" s="20" t="s">
        <v>563</v>
      </c>
      <c r="C110" s="20" t="s">
        <v>294</v>
      </c>
      <c r="D110" s="20">
        <v>2</v>
      </c>
      <c r="E110" s="20" t="s">
        <v>295</v>
      </c>
      <c r="F110" s="20" t="s">
        <v>564</v>
      </c>
      <c r="G110" s="97">
        <v>2</v>
      </c>
      <c r="H110" s="20" t="s">
        <v>295</v>
      </c>
      <c r="I110" s="20">
        <v>1.27</v>
      </c>
      <c r="J110" s="20" t="s">
        <v>564</v>
      </c>
      <c r="K110" s="20">
        <v>0</v>
      </c>
      <c r="L110" s="20" t="s">
        <v>564</v>
      </c>
      <c r="M110" s="20">
        <v>2</v>
      </c>
      <c r="N110" s="20">
        <v>1</v>
      </c>
      <c r="O110" s="20">
        <v>50</v>
      </c>
      <c r="P110" s="20">
        <v>1</v>
      </c>
      <c r="Q110" s="20">
        <v>2</v>
      </c>
      <c r="R110" s="20">
        <v>2.5299999999999998</v>
      </c>
      <c r="S110" s="20">
        <v>1</v>
      </c>
      <c r="T110" s="55">
        <v>45107</v>
      </c>
      <c r="U110" s="20"/>
      <c r="V110" s="20"/>
      <c r="W110" s="60"/>
      <c r="X110" s="8"/>
      <c r="Y110" s="8"/>
      <c r="Z110" s="8"/>
    </row>
    <row r="111" spans="1:26">
      <c r="A111" s="25" t="s">
        <v>565</v>
      </c>
      <c r="B111" s="25" t="s">
        <v>566</v>
      </c>
      <c r="C111" s="25" t="s">
        <v>294</v>
      </c>
      <c r="D111" s="25">
        <v>1000</v>
      </c>
      <c r="E111" s="25" t="s">
        <v>332</v>
      </c>
      <c r="F111" s="25" t="s">
        <v>567</v>
      </c>
      <c r="G111" s="96">
        <v>1</v>
      </c>
      <c r="H111" s="25" t="s">
        <v>382</v>
      </c>
      <c r="I111" s="25">
        <v>2.58</v>
      </c>
      <c r="J111" s="25" t="s">
        <v>567</v>
      </c>
      <c r="K111" s="25"/>
      <c r="L111" s="25" t="s">
        <v>567</v>
      </c>
      <c r="M111" s="25">
        <v>1</v>
      </c>
      <c r="N111" s="25">
        <v>1</v>
      </c>
      <c r="O111" s="25">
        <v>100</v>
      </c>
      <c r="P111" s="25">
        <v>1</v>
      </c>
      <c r="Q111" s="25">
        <v>2</v>
      </c>
      <c r="R111" s="25">
        <v>2.58</v>
      </c>
      <c r="S111" s="25">
        <v>1</v>
      </c>
      <c r="T111" s="61">
        <v>45107</v>
      </c>
      <c r="U111" s="25"/>
      <c r="V111" s="25"/>
      <c r="W111" s="62"/>
      <c r="X111" s="8"/>
      <c r="Y111" s="8"/>
      <c r="Z111" s="8"/>
    </row>
    <row r="112" spans="1:26">
      <c r="A112" s="20" t="s">
        <v>568</v>
      </c>
      <c r="B112" s="20" t="s">
        <v>569</v>
      </c>
      <c r="C112" s="20" t="s">
        <v>294</v>
      </c>
      <c r="D112" s="20">
        <v>4</v>
      </c>
      <c r="E112" s="20" t="s">
        <v>295</v>
      </c>
      <c r="F112" s="20" t="s">
        <v>570</v>
      </c>
      <c r="G112" s="97">
        <v>4</v>
      </c>
      <c r="H112" s="20" t="s">
        <v>295</v>
      </c>
      <c r="I112" s="20">
        <v>0.65</v>
      </c>
      <c r="J112" s="20" t="s">
        <v>570</v>
      </c>
      <c r="K112" s="20">
        <v>0</v>
      </c>
      <c r="L112" s="20" t="s">
        <v>570</v>
      </c>
      <c r="M112" s="20">
        <v>4</v>
      </c>
      <c r="N112" s="20">
        <v>1</v>
      </c>
      <c r="O112" s="20">
        <v>50</v>
      </c>
      <c r="P112" s="20">
        <v>1</v>
      </c>
      <c r="Q112" s="20">
        <v>2</v>
      </c>
      <c r="R112" s="20">
        <v>2.58</v>
      </c>
      <c r="S112" s="20">
        <v>1</v>
      </c>
      <c r="T112" s="55">
        <v>45107</v>
      </c>
      <c r="U112" s="20"/>
      <c r="V112" s="20"/>
      <c r="W112" s="60"/>
      <c r="X112" s="8"/>
      <c r="Y112" s="8"/>
      <c r="Z112" s="8"/>
    </row>
    <row r="113" spans="1:26">
      <c r="A113" s="25" t="s">
        <v>571</v>
      </c>
      <c r="B113" s="25" t="s">
        <v>572</v>
      </c>
      <c r="C113" s="25" t="s">
        <v>294</v>
      </c>
      <c r="D113" s="25">
        <v>1000</v>
      </c>
      <c r="E113" s="25" t="s">
        <v>332</v>
      </c>
      <c r="F113" s="25" t="s">
        <v>573</v>
      </c>
      <c r="G113" s="96">
        <v>1</v>
      </c>
      <c r="H113" s="25" t="s">
        <v>382</v>
      </c>
      <c r="I113" s="25">
        <v>2.63</v>
      </c>
      <c r="J113" s="25" t="s">
        <v>573</v>
      </c>
      <c r="K113" s="25"/>
      <c r="L113" s="25" t="s">
        <v>573</v>
      </c>
      <c r="M113" s="25">
        <v>1</v>
      </c>
      <c r="N113" s="25">
        <v>1</v>
      </c>
      <c r="O113" s="25">
        <v>100</v>
      </c>
      <c r="P113" s="25">
        <v>1</v>
      </c>
      <c r="Q113" s="25">
        <v>2</v>
      </c>
      <c r="R113" s="25">
        <v>2.63</v>
      </c>
      <c r="S113" s="25">
        <v>1</v>
      </c>
      <c r="T113" s="61">
        <v>45107</v>
      </c>
      <c r="U113" s="25"/>
      <c r="V113" s="25"/>
      <c r="W113" s="62"/>
      <c r="X113" s="8"/>
      <c r="Y113" s="8"/>
      <c r="Z113" s="8"/>
    </row>
    <row r="114" spans="1:26">
      <c r="A114" s="20" t="s">
        <v>221</v>
      </c>
      <c r="B114" s="20" t="s">
        <v>89</v>
      </c>
      <c r="C114" s="20" t="s">
        <v>294</v>
      </c>
      <c r="D114" s="20">
        <v>6</v>
      </c>
      <c r="E114" s="20" t="s">
        <v>295</v>
      </c>
      <c r="F114" s="20" t="s">
        <v>574</v>
      </c>
      <c r="G114" s="97">
        <v>6</v>
      </c>
      <c r="H114" s="20" t="s">
        <v>295</v>
      </c>
      <c r="I114" s="20">
        <v>0.45</v>
      </c>
      <c r="J114" s="20" t="s">
        <v>574</v>
      </c>
      <c r="K114" s="20">
        <v>0</v>
      </c>
      <c r="L114" s="20" t="s">
        <v>574</v>
      </c>
      <c r="M114" s="20">
        <v>6</v>
      </c>
      <c r="N114" s="20">
        <v>1</v>
      </c>
      <c r="O114" s="20">
        <v>50</v>
      </c>
      <c r="P114" s="20">
        <v>1</v>
      </c>
      <c r="Q114" s="20">
        <v>2</v>
      </c>
      <c r="R114" s="20">
        <v>2.68</v>
      </c>
      <c r="S114" s="20">
        <v>1</v>
      </c>
      <c r="T114" s="55">
        <v>45107</v>
      </c>
      <c r="U114" s="20"/>
      <c r="V114" s="20"/>
      <c r="W114" s="60"/>
      <c r="X114" s="8"/>
      <c r="Y114" s="8"/>
      <c r="Z114" s="8"/>
    </row>
    <row r="115" spans="1:26">
      <c r="A115" s="25" t="s">
        <v>575</v>
      </c>
      <c r="B115" s="25" t="s">
        <v>576</v>
      </c>
      <c r="C115" s="25" t="s">
        <v>294</v>
      </c>
      <c r="D115" s="25">
        <v>4</v>
      </c>
      <c r="E115" s="25" t="s">
        <v>295</v>
      </c>
      <c r="F115" s="25" t="s">
        <v>577</v>
      </c>
      <c r="G115" s="96">
        <v>4</v>
      </c>
      <c r="H115" s="25" t="s">
        <v>295</v>
      </c>
      <c r="I115" s="25">
        <v>0.67</v>
      </c>
      <c r="J115" s="25" t="s">
        <v>577</v>
      </c>
      <c r="K115" s="25">
        <v>0</v>
      </c>
      <c r="L115" s="25" t="s">
        <v>577</v>
      </c>
      <c r="M115" s="25">
        <v>4</v>
      </c>
      <c r="N115" s="25">
        <v>1</v>
      </c>
      <c r="O115" s="25">
        <v>50</v>
      </c>
      <c r="P115" s="25">
        <v>1</v>
      </c>
      <c r="Q115" s="25">
        <v>2</v>
      </c>
      <c r="R115" s="25">
        <v>2.68</v>
      </c>
      <c r="S115" s="25">
        <v>1</v>
      </c>
      <c r="T115" s="61">
        <v>45107</v>
      </c>
      <c r="U115" s="25"/>
      <c r="V115" s="25"/>
      <c r="W115" s="62"/>
      <c r="X115" s="8"/>
      <c r="Y115" s="8"/>
      <c r="Z115" s="8"/>
    </row>
    <row r="116" spans="1:26">
      <c r="A116" s="20" t="s">
        <v>578</v>
      </c>
      <c r="B116" s="20" t="s">
        <v>579</v>
      </c>
      <c r="C116" s="20" t="s">
        <v>294</v>
      </c>
      <c r="D116" s="20">
        <v>750</v>
      </c>
      <c r="E116" s="20" t="s">
        <v>332</v>
      </c>
      <c r="F116" s="20" t="s">
        <v>580</v>
      </c>
      <c r="G116" s="97">
        <v>6</v>
      </c>
      <c r="H116" s="20" t="s">
        <v>295</v>
      </c>
      <c r="I116" s="20">
        <v>0.45</v>
      </c>
      <c r="J116" s="20" t="s">
        <v>580</v>
      </c>
      <c r="K116" s="20">
        <v>0</v>
      </c>
      <c r="L116" s="20" t="s">
        <v>580</v>
      </c>
      <c r="M116" s="20">
        <v>6</v>
      </c>
      <c r="N116" s="20">
        <v>1</v>
      </c>
      <c r="O116" s="20">
        <v>50</v>
      </c>
      <c r="P116" s="20">
        <v>1</v>
      </c>
      <c r="Q116" s="20">
        <v>2</v>
      </c>
      <c r="R116" s="20">
        <v>2.68</v>
      </c>
      <c r="S116" s="20">
        <v>1</v>
      </c>
      <c r="T116" s="55">
        <v>45107</v>
      </c>
      <c r="U116" s="20"/>
      <c r="V116" s="20"/>
      <c r="W116" s="60"/>
      <c r="X116" s="8"/>
      <c r="Y116" s="8"/>
      <c r="Z116" s="8"/>
    </row>
    <row r="117" spans="1:26">
      <c r="A117" s="25" t="s">
        <v>581</v>
      </c>
      <c r="B117" s="25" t="s">
        <v>582</v>
      </c>
      <c r="C117" s="25" t="s">
        <v>294</v>
      </c>
      <c r="D117" s="25">
        <v>1000</v>
      </c>
      <c r="E117" s="25" t="s">
        <v>332</v>
      </c>
      <c r="F117" s="25" t="s">
        <v>583</v>
      </c>
      <c r="G117" s="96">
        <v>1</v>
      </c>
      <c r="H117" s="25" t="s">
        <v>382</v>
      </c>
      <c r="I117" s="25">
        <v>2.68</v>
      </c>
      <c r="J117" s="25" t="s">
        <v>583</v>
      </c>
      <c r="K117" s="25">
        <v>0</v>
      </c>
      <c r="L117" s="25" t="s">
        <v>583</v>
      </c>
      <c r="M117" s="25">
        <v>1</v>
      </c>
      <c r="N117" s="25">
        <v>1</v>
      </c>
      <c r="O117" s="25">
        <v>50</v>
      </c>
      <c r="P117" s="25">
        <v>1</v>
      </c>
      <c r="Q117" s="25">
        <v>2</v>
      </c>
      <c r="R117" s="25">
        <v>2.68</v>
      </c>
      <c r="S117" s="25">
        <v>1</v>
      </c>
      <c r="T117" s="61">
        <v>45107</v>
      </c>
      <c r="U117" s="25"/>
      <c r="V117" s="25"/>
      <c r="W117" s="62"/>
      <c r="X117" s="8"/>
      <c r="Y117" s="8"/>
      <c r="Z117" s="8"/>
    </row>
    <row r="118" spans="1:26">
      <c r="A118" s="20" t="s">
        <v>584</v>
      </c>
      <c r="B118" s="20" t="s">
        <v>584</v>
      </c>
      <c r="C118" s="20" t="s">
        <v>294</v>
      </c>
      <c r="D118" s="20">
        <v>1</v>
      </c>
      <c r="E118" s="20" t="s">
        <v>295</v>
      </c>
      <c r="F118" s="20" t="s">
        <v>585</v>
      </c>
      <c r="G118" s="97">
        <v>1</v>
      </c>
      <c r="H118" s="20" t="s">
        <v>295</v>
      </c>
      <c r="I118" s="20">
        <v>2.68</v>
      </c>
      <c r="J118" s="20" t="s">
        <v>585</v>
      </c>
      <c r="K118" s="20">
        <v>0</v>
      </c>
      <c r="L118" s="20" t="s">
        <v>585</v>
      </c>
      <c r="M118" s="20">
        <v>1</v>
      </c>
      <c r="N118" s="20">
        <v>1</v>
      </c>
      <c r="O118" s="20">
        <v>50</v>
      </c>
      <c r="P118" s="20">
        <v>1</v>
      </c>
      <c r="Q118" s="20">
        <v>2</v>
      </c>
      <c r="R118" s="20">
        <v>2.68</v>
      </c>
      <c r="S118" s="20">
        <v>1</v>
      </c>
      <c r="T118" s="55">
        <v>45107</v>
      </c>
      <c r="U118" s="20"/>
      <c r="V118" s="20"/>
      <c r="W118" s="60"/>
      <c r="X118" s="8"/>
      <c r="Y118" s="8"/>
      <c r="Z118" s="8"/>
    </row>
    <row r="119" spans="1:26">
      <c r="A119" s="25" t="s">
        <v>586</v>
      </c>
      <c r="B119" s="25" t="s">
        <v>587</v>
      </c>
      <c r="C119" s="25" t="s">
        <v>294</v>
      </c>
      <c r="D119" s="25">
        <v>1000</v>
      </c>
      <c r="E119" s="25" t="s">
        <v>327</v>
      </c>
      <c r="F119" s="25" t="s">
        <v>588</v>
      </c>
      <c r="G119" s="96">
        <v>1</v>
      </c>
      <c r="H119" s="25" t="s">
        <v>329</v>
      </c>
      <c r="I119" s="25">
        <v>2.79</v>
      </c>
      <c r="J119" s="25" t="s">
        <v>588</v>
      </c>
      <c r="K119" s="25">
        <v>0</v>
      </c>
      <c r="L119" s="25" t="s">
        <v>588</v>
      </c>
      <c r="M119" s="25">
        <v>1</v>
      </c>
      <c r="N119" s="25">
        <v>1</v>
      </c>
      <c r="O119" s="25">
        <v>50</v>
      </c>
      <c r="P119" s="25">
        <v>1</v>
      </c>
      <c r="Q119" s="25">
        <v>2</v>
      </c>
      <c r="R119" s="25">
        <v>2.79</v>
      </c>
      <c r="S119" s="25">
        <v>1</v>
      </c>
      <c r="T119" s="61">
        <v>45107</v>
      </c>
      <c r="U119" s="25"/>
      <c r="V119" s="25"/>
      <c r="W119" s="62"/>
      <c r="X119" s="8"/>
      <c r="Y119" s="8"/>
      <c r="Z119" s="8"/>
    </row>
    <row r="120" spans="1:26">
      <c r="A120" s="20" t="s">
        <v>589</v>
      </c>
      <c r="B120" s="20" t="s">
        <v>590</v>
      </c>
      <c r="C120" s="20" t="s">
        <v>294</v>
      </c>
      <c r="D120" s="20">
        <v>6</v>
      </c>
      <c r="E120" s="20" t="s">
        <v>295</v>
      </c>
      <c r="F120" s="20" t="s">
        <v>591</v>
      </c>
      <c r="G120" s="97">
        <v>6</v>
      </c>
      <c r="H120" s="20" t="s">
        <v>295</v>
      </c>
      <c r="I120" s="20">
        <v>0.47</v>
      </c>
      <c r="J120" s="20" t="s">
        <v>591</v>
      </c>
      <c r="K120" s="20">
        <v>0</v>
      </c>
      <c r="L120" s="20" t="s">
        <v>591</v>
      </c>
      <c r="M120" s="20">
        <v>6</v>
      </c>
      <c r="N120" s="20">
        <v>1</v>
      </c>
      <c r="O120" s="20">
        <v>50</v>
      </c>
      <c r="P120" s="20">
        <v>1</v>
      </c>
      <c r="Q120" s="20">
        <v>2</v>
      </c>
      <c r="R120" s="20">
        <v>2.79</v>
      </c>
      <c r="S120" s="20">
        <v>1</v>
      </c>
      <c r="T120" s="55">
        <v>45107</v>
      </c>
      <c r="U120" s="20"/>
      <c r="V120" s="20"/>
      <c r="W120" s="60"/>
      <c r="X120" s="8"/>
      <c r="Y120" s="8"/>
      <c r="Z120" s="8"/>
    </row>
    <row r="121" spans="1:26">
      <c r="A121" s="25" t="s">
        <v>592</v>
      </c>
      <c r="B121" s="25" t="s">
        <v>593</v>
      </c>
      <c r="C121" s="25" t="s">
        <v>294</v>
      </c>
      <c r="D121" s="25">
        <v>500</v>
      </c>
      <c r="E121" s="25" t="s">
        <v>332</v>
      </c>
      <c r="F121" s="25" t="s">
        <v>594</v>
      </c>
      <c r="G121" s="96">
        <v>1</v>
      </c>
      <c r="H121" s="25" t="s">
        <v>295</v>
      </c>
      <c r="I121" s="25">
        <v>2.79</v>
      </c>
      <c r="J121" s="25" t="s">
        <v>594</v>
      </c>
      <c r="K121" s="25">
        <v>0</v>
      </c>
      <c r="L121" s="25" t="s">
        <v>594</v>
      </c>
      <c r="M121" s="25">
        <v>1</v>
      </c>
      <c r="N121" s="25">
        <v>1</v>
      </c>
      <c r="O121" s="25">
        <v>50</v>
      </c>
      <c r="P121" s="25">
        <v>1</v>
      </c>
      <c r="Q121" s="25">
        <v>2</v>
      </c>
      <c r="R121" s="25">
        <v>2.79</v>
      </c>
      <c r="S121" s="25">
        <v>1</v>
      </c>
      <c r="T121" s="61">
        <v>45107</v>
      </c>
      <c r="U121" s="25"/>
      <c r="V121" s="25"/>
      <c r="W121" s="62"/>
      <c r="X121" s="8"/>
      <c r="Y121" s="8"/>
      <c r="Z121" s="8"/>
    </row>
    <row r="122" spans="1:26">
      <c r="A122" s="20" t="s">
        <v>595</v>
      </c>
      <c r="B122" s="20" t="s">
        <v>596</v>
      </c>
      <c r="C122" s="20" t="s">
        <v>294</v>
      </c>
      <c r="D122" s="20">
        <v>1</v>
      </c>
      <c r="E122" s="20" t="s">
        <v>295</v>
      </c>
      <c r="F122" s="20" t="s">
        <v>597</v>
      </c>
      <c r="G122" s="97">
        <v>1</v>
      </c>
      <c r="H122" s="20" t="s">
        <v>295</v>
      </c>
      <c r="I122" s="20">
        <v>2.79</v>
      </c>
      <c r="J122" s="20" t="s">
        <v>597</v>
      </c>
      <c r="K122" s="20">
        <v>0</v>
      </c>
      <c r="L122" s="20" t="s">
        <v>597</v>
      </c>
      <c r="M122" s="20">
        <v>1</v>
      </c>
      <c r="N122" s="20">
        <v>1</v>
      </c>
      <c r="O122" s="20">
        <v>50</v>
      </c>
      <c r="P122" s="20">
        <v>1</v>
      </c>
      <c r="Q122" s="20">
        <v>2</v>
      </c>
      <c r="R122" s="20">
        <v>2.79</v>
      </c>
      <c r="S122" s="20">
        <v>1</v>
      </c>
      <c r="T122" s="55">
        <v>45107</v>
      </c>
      <c r="U122" s="20"/>
      <c r="V122" s="20"/>
      <c r="W122" s="60"/>
      <c r="X122" s="8"/>
      <c r="Y122" s="8"/>
      <c r="Z122" s="8"/>
    </row>
    <row r="123" spans="1:26">
      <c r="A123" s="25" t="s">
        <v>598</v>
      </c>
      <c r="B123" s="25" t="s">
        <v>599</v>
      </c>
      <c r="C123" s="25" t="s">
        <v>294</v>
      </c>
      <c r="D123" s="25">
        <v>1000</v>
      </c>
      <c r="E123" s="25" t="s">
        <v>327</v>
      </c>
      <c r="F123" s="25" t="s">
        <v>600</v>
      </c>
      <c r="G123" s="96">
        <v>1</v>
      </c>
      <c r="H123" s="25" t="s">
        <v>329</v>
      </c>
      <c r="I123" s="25">
        <v>2.79</v>
      </c>
      <c r="J123" s="25" t="s">
        <v>600</v>
      </c>
      <c r="K123" s="25">
        <v>0</v>
      </c>
      <c r="L123" s="25" t="s">
        <v>600</v>
      </c>
      <c r="M123" s="25">
        <v>1</v>
      </c>
      <c r="N123" s="25">
        <v>1</v>
      </c>
      <c r="O123" s="25">
        <v>50</v>
      </c>
      <c r="P123" s="25">
        <v>1</v>
      </c>
      <c r="Q123" s="25">
        <v>2</v>
      </c>
      <c r="R123" s="25">
        <v>2.79</v>
      </c>
      <c r="S123" s="25">
        <v>1</v>
      </c>
      <c r="T123" s="61">
        <v>45107</v>
      </c>
      <c r="U123" s="25"/>
      <c r="V123" s="25"/>
      <c r="W123" s="62"/>
      <c r="X123" s="8"/>
      <c r="Y123" s="8"/>
      <c r="Z123" s="8"/>
    </row>
    <row r="124" spans="1:26">
      <c r="A124" s="20" t="s">
        <v>601</v>
      </c>
      <c r="B124" s="20" t="s">
        <v>602</v>
      </c>
      <c r="C124" s="20" t="s">
        <v>294</v>
      </c>
      <c r="D124" s="20">
        <v>1000</v>
      </c>
      <c r="E124" s="20" t="s">
        <v>327</v>
      </c>
      <c r="F124" s="20" t="s">
        <v>603</v>
      </c>
      <c r="G124" s="97">
        <v>1</v>
      </c>
      <c r="H124" s="20" t="s">
        <v>329</v>
      </c>
      <c r="I124" s="20">
        <v>2.79</v>
      </c>
      <c r="J124" s="20" t="s">
        <v>603</v>
      </c>
      <c r="K124" s="20">
        <v>0</v>
      </c>
      <c r="L124" s="20" t="s">
        <v>603</v>
      </c>
      <c r="M124" s="20">
        <v>1</v>
      </c>
      <c r="N124" s="20">
        <v>1</v>
      </c>
      <c r="O124" s="20">
        <v>50</v>
      </c>
      <c r="P124" s="20">
        <v>1</v>
      </c>
      <c r="Q124" s="20">
        <v>2</v>
      </c>
      <c r="R124" s="20">
        <v>2.79</v>
      </c>
      <c r="S124" s="20">
        <v>1</v>
      </c>
      <c r="T124" s="55">
        <v>45107</v>
      </c>
      <c r="U124" s="20"/>
      <c r="V124" s="20"/>
      <c r="W124" s="60"/>
      <c r="X124" s="8"/>
      <c r="Y124" s="8"/>
      <c r="Z124" s="8"/>
    </row>
    <row r="125" spans="1:26">
      <c r="A125" s="25" t="s">
        <v>604</v>
      </c>
      <c r="B125" s="25" t="s">
        <v>605</v>
      </c>
      <c r="C125" s="25" t="s">
        <v>294</v>
      </c>
      <c r="D125" s="25">
        <v>500</v>
      </c>
      <c r="E125" s="25" t="s">
        <v>332</v>
      </c>
      <c r="F125" s="25" t="s">
        <v>606</v>
      </c>
      <c r="G125" s="96">
        <v>1</v>
      </c>
      <c r="H125" s="25" t="s">
        <v>295</v>
      </c>
      <c r="I125" s="25">
        <v>2.89</v>
      </c>
      <c r="J125" s="25" t="s">
        <v>606</v>
      </c>
      <c r="K125" s="25">
        <v>0</v>
      </c>
      <c r="L125" s="25" t="s">
        <v>606</v>
      </c>
      <c r="M125" s="25">
        <v>1</v>
      </c>
      <c r="N125" s="25">
        <v>1</v>
      </c>
      <c r="O125" s="25">
        <v>50</v>
      </c>
      <c r="P125" s="25">
        <v>1</v>
      </c>
      <c r="Q125" s="25">
        <v>2</v>
      </c>
      <c r="R125" s="25">
        <v>2.89</v>
      </c>
      <c r="S125" s="25">
        <v>1</v>
      </c>
      <c r="T125" s="61">
        <v>45107</v>
      </c>
      <c r="U125" s="25"/>
      <c r="V125" s="25"/>
      <c r="W125" s="62"/>
      <c r="X125" s="8"/>
      <c r="Y125" s="8"/>
      <c r="Z125" s="8"/>
    </row>
    <row r="126" spans="1:26">
      <c r="A126" s="20" t="s">
        <v>607</v>
      </c>
      <c r="B126" s="20" t="s">
        <v>608</v>
      </c>
      <c r="C126" s="20" t="s">
        <v>294</v>
      </c>
      <c r="D126" s="20">
        <v>200</v>
      </c>
      <c r="E126" s="20" t="s">
        <v>332</v>
      </c>
      <c r="F126" s="20" t="s">
        <v>609</v>
      </c>
      <c r="G126" s="97">
        <v>1</v>
      </c>
      <c r="H126" s="20" t="s">
        <v>295</v>
      </c>
      <c r="I126" s="20">
        <v>2.89</v>
      </c>
      <c r="J126" s="20" t="s">
        <v>609</v>
      </c>
      <c r="K126" s="20"/>
      <c r="L126" s="20" t="s">
        <v>609</v>
      </c>
      <c r="M126" s="20">
        <v>1</v>
      </c>
      <c r="N126" s="20">
        <v>1</v>
      </c>
      <c r="O126" s="20">
        <v>100</v>
      </c>
      <c r="P126" s="20">
        <v>1</v>
      </c>
      <c r="Q126" s="20">
        <v>2</v>
      </c>
      <c r="R126" s="20">
        <v>2.89</v>
      </c>
      <c r="S126" s="20">
        <v>1</v>
      </c>
      <c r="T126" s="55">
        <v>45107</v>
      </c>
      <c r="U126" s="20"/>
      <c r="V126" s="20"/>
      <c r="W126" s="60"/>
      <c r="X126" s="8"/>
      <c r="Y126" s="8"/>
      <c r="Z126" s="8"/>
    </row>
    <row r="127" spans="1:26">
      <c r="A127" s="25" t="s">
        <v>610</v>
      </c>
      <c r="B127" s="25" t="s">
        <v>611</v>
      </c>
      <c r="C127" s="25" t="s">
        <v>294</v>
      </c>
      <c r="D127" s="25">
        <v>300</v>
      </c>
      <c r="E127" s="25" t="s">
        <v>332</v>
      </c>
      <c r="F127" s="25" t="s">
        <v>612</v>
      </c>
      <c r="G127" s="96">
        <v>1</v>
      </c>
      <c r="H127" s="25" t="s">
        <v>295</v>
      </c>
      <c r="I127" s="25">
        <v>2.89</v>
      </c>
      <c r="J127" s="25" t="s">
        <v>612</v>
      </c>
      <c r="K127" s="25">
        <v>0</v>
      </c>
      <c r="L127" s="25" t="s">
        <v>612</v>
      </c>
      <c r="M127" s="25">
        <v>1</v>
      </c>
      <c r="N127" s="25">
        <v>1</v>
      </c>
      <c r="O127" s="25">
        <v>50</v>
      </c>
      <c r="P127" s="25">
        <v>1</v>
      </c>
      <c r="Q127" s="25">
        <v>2</v>
      </c>
      <c r="R127" s="25">
        <v>2.89</v>
      </c>
      <c r="S127" s="25">
        <v>1</v>
      </c>
      <c r="T127" s="61">
        <v>45107</v>
      </c>
      <c r="U127" s="25"/>
      <c r="V127" s="25"/>
      <c r="W127" s="62"/>
      <c r="X127" s="8"/>
      <c r="Y127" s="8"/>
      <c r="Z127" s="8"/>
    </row>
    <row r="128" spans="1:26">
      <c r="A128" s="20" t="s">
        <v>613</v>
      </c>
      <c r="B128" s="20" t="s">
        <v>614</v>
      </c>
      <c r="C128" s="20" t="s">
        <v>294</v>
      </c>
      <c r="D128" s="20">
        <v>125</v>
      </c>
      <c r="E128" s="20" t="s">
        <v>332</v>
      </c>
      <c r="F128" s="20" t="s">
        <v>615</v>
      </c>
      <c r="G128" s="97">
        <v>1</v>
      </c>
      <c r="H128" s="20" t="s">
        <v>295</v>
      </c>
      <c r="I128" s="20">
        <v>2.95</v>
      </c>
      <c r="J128" s="20" t="s">
        <v>615</v>
      </c>
      <c r="K128" s="20">
        <v>0</v>
      </c>
      <c r="L128" s="20" t="s">
        <v>615</v>
      </c>
      <c r="M128" s="20">
        <v>1</v>
      </c>
      <c r="N128" s="20">
        <v>1</v>
      </c>
      <c r="O128" s="20">
        <v>50</v>
      </c>
      <c r="P128" s="20">
        <v>1</v>
      </c>
      <c r="Q128" s="20">
        <v>2</v>
      </c>
      <c r="R128" s="20">
        <v>2.95</v>
      </c>
      <c r="S128" s="20">
        <v>1</v>
      </c>
      <c r="T128" s="55">
        <v>45107</v>
      </c>
      <c r="U128" s="20"/>
      <c r="V128" s="20"/>
      <c r="W128" s="60"/>
      <c r="X128" s="8"/>
      <c r="Y128" s="8"/>
      <c r="Z128" s="8"/>
    </row>
    <row r="129" spans="1:26">
      <c r="A129" s="25" t="s">
        <v>616</v>
      </c>
      <c r="B129" s="25" t="s">
        <v>617</v>
      </c>
      <c r="C129" s="25" t="s">
        <v>294</v>
      </c>
      <c r="D129" s="25">
        <v>1</v>
      </c>
      <c r="E129" s="25" t="s">
        <v>295</v>
      </c>
      <c r="F129" s="25" t="s">
        <v>618</v>
      </c>
      <c r="G129" s="96">
        <v>1</v>
      </c>
      <c r="H129" s="25" t="s">
        <v>295</v>
      </c>
      <c r="I129" s="25">
        <v>3</v>
      </c>
      <c r="J129" s="25" t="s">
        <v>618</v>
      </c>
      <c r="K129" s="25">
        <v>0</v>
      </c>
      <c r="L129" s="25" t="s">
        <v>618</v>
      </c>
      <c r="M129" s="25">
        <v>1</v>
      </c>
      <c r="N129" s="25">
        <v>1</v>
      </c>
      <c r="O129" s="25">
        <v>50</v>
      </c>
      <c r="P129" s="25">
        <v>1</v>
      </c>
      <c r="Q129" s="25">
        <v>2</v>
      </c>
      <c r="R129" s="25">
        <v>3</v>
      </c>
      <c r="S129" s="25">
        <v>1</v>
      </c>
      <c r="T129" s="61">
        <v>45107</v>
      </c>
      <c r="U129" s="25"/>
      <c r="V129" s="25"/>
      <c r="W129" s="62"/>
      <c r="X129" s="8"/>
      <c r="Y129" s="8"/>
      <c r="Z129" s="8"/>
    </row>
    <row r="130" spans="1:26">
      <c r="A130" s="20" t="s">
        <v>619</v>
      </c>
      <c r="B130" s="20" t="s">
        <v>620</v>
      </c>
      <c r="C130" s="20" t="s">
        <v>294</v>
      </c>
      <c r="D130" s="20">
        <v>1</v>
      </c>
      <c r="E130" s="20" t="s">
        <v>295</v>
      </c>
      <c r="F130" s="20" t="s">
        <v>621</v>
      </c>
      <c r="G130" s="97">
        <v>1</v>
      </c>
      <c r="H130" s="20" t="s">
        <v>295</v>
      </c>
      <c r="I130" s="20">
        <v>3</v>
      </c>
      <c r="J130" s="20" t="s">
        <v>621</v>
      </c>
      <c r="K130" s="20">
        <v>0</v>
      </c>
      <c r="L130" s="20" t="s">
        <v>621</v>
      </c>
      <c r="M130" s="20">
        <v>1</v>
      </c>
      <c r="N130" s="20">
        <v>1</v>
      </c>
      <c r="O130" s="20">
        <v>50</v>
      </c>
      <c r="P130" s="20">
        <v>1</v>
      </c>
      <c r="Q130" s="20">
        <v>2</v>
      </c>
      <c r="R130" s="20">
        <v>3</v>
      </c>
      <c r="S130" s="20">
        <v>1</v>
      </c>
      <c r="T130" s="55">
        <v>45107</v>
      </c>
      <c r="U130" s="20"/>
      <c r="V130" s="20"/>
      <c r="W130" s="60"/>
      <c r="X130" s="8"/>
      <c r="Y130" s="8"/>
      <c r="Z130" s="8"/>
    </row>
    <row r="131" spans="1:26">
      <c r="A131" s="25" t="s">
        <v>592</v>
      </c>
      <c r="B131" s="25" t="s">
        <v>622</v>
      </c>
      <c r="C131" s="25" t="s">
        <v>294</v>
      </c>
      <c r="D131" s="25">
        <v>500</v>
      </c>
      <c r="E131" s="25" t="s">
        <v>332</v>
      </c>
      <c r="F131" s="25" t="s">
        <v>623</v>
      </c>
      <c r="G131" s="96">
        <v>1</v>
      </c>
      <c r="H131" s="25" t="s">
        <v>295</v>
      </c>
      <c r="I131" s="25">
        <v>3</v>
      </c>
      <c r="J131" s="25" t="s">
        <v>623</v>
      </c>
      <c r="K131" s="25">
        <v>0</v>
      </c>
      <c r="L131" s="25" t="s">
        <v>623</v>
      </c>
      <c r="M131" s="25">
        <v>1</v>
      </c>
      <c r="N131" s="25">
        <v>1</v>
      </c>
      <c r="O131" s="25">
        <v>50</v>
      </c>
      <c r="P131" s="25">
        <v>1</v>
      </c>
      <c r="Q131" s="25">
        <v>2</v>
      </c>
      <c r="R131" s="25">
        <v>3</v>
      </c>
      <c r="S131" s="25">
        <v>1</v>
      </c>
      <c r="T131" s="61">
        <v>45107</v>
      </c>
      <c r="U131" s="25"/>
      <c r="V131" s="25"/>
      <c r="W131" s="62"/>
      <c r="X131" s="8"/>
      <c r="Y131" s="8"/>
      <c r="Z131" s="8"/>
    </row>
    <row r="132" spans="1:26">
      <c r="A132" s="20" t="s">
        <v>624</v>
      </c>
      <c r="B132" s="20" t="s">
        <v>625</v>
      </c>
      <c r="C132" s="20" t="s">
        <v>294</v>
      </c>
      <c r="D132" s="20">
        <v>500</v>
      </c>
      <c r="E132" s="20" t="s">
        <v>332</v>
      </c>
      <c r="F132" s="20" t="s">
        <v>626</v>
      </c>
      <c r="G132" s="97">
        <v>1</v>
      </c>
      <c r="H132" s="20" t="s">
        <v>295</v>
      </c>
      <c r="I132" s="20">
        <v>3</v>
      </c>
      <c r="J132" s="20" t="s">
        <v>626</v>
      </c>
      <c r="K132" s="20">
        <v>0</v>
      </c>
      <c r="L132" s="20" t="s">
        <v>626</v>
      </c>
      <c r="M132" s="20">
        <v>1</v>
      </c>
      <c r="N132" s="20">
        <v>1</v>
      </c>
      <c r="O132" s="20">
        <v>50</v>
      </c>
      <c r="P132" s="20">
        <v>1</v>
      </c>
      <c r="Q132" s="20">
        <v>2</v>
      </c>
      <c r="R132" s="20">
        <v>3</v>
      </c>
      <c r="S132" s="20">
        <v>1</v>
      </c>
      <c r="T132" s="55">
        <v>45107</v>
      </c>
      <c r="U132" s="20"/>
      <c r="V132" s="20"/>
      <c r="W132" s="60"/>
      <c r="X132" s="8"/>
      <c r="Y132" s="8"/>
      <c r="Z132" s="8"/>
    </row>
    <row r="133" spans="1:26">
      <c r="A133" s="25" t="s">
        <v>624</v>
      </c>
      <c r="B133" s="25" t="s">
        <v>627</v>
      </c>
      <c r="C133" s="25" t="s">
        <v>294</v>
      </c>
      <c r="D133" s="25">
        <v>500</v>
      </c>
      <c r="E133" s="25" t="s">
        <v>332</v>
      </c>
      <c r="F133" s="25" t="s">
        <v>628</v>
      </c>
      <c r="G133" s="96">
        <v>1</v>
      </c>
      <c r="H133" s="25" t="s">
        <v>295</v>
      </c>
      <c r="I133" s="25">
        <v>3</v>
      </c>
      <c r="J133" s="25" t="s">
        <v>628</v>
      </c>
      <c r="K133" s="25">
        <v>0</v>
      </c>
      <c r="L133" s="25" t="s">
        <v>628</v>
      </c>
      <c r="M133" s="25">
        <v>1</v>
      </c>
      <c r="N133" s="25">
        <v>1</v>
      </c>
      <c r="O133" s="25">
        <v>50</v>
      </c>
      <c r="P133" s="25">
        <v>1</v>
      </c>
      <c r="Q133" s="25">
        <v>2</v>
      </c>
      <c r="R133" s="25">
        <v>3</v>
      </c>
      <c r="S133" s="25">
        <v>1</v>
      </c>
      <c r="T133" s="61">
        <v>45107</v>
      </c>
      <c r="U133" s="25"/>
      <c r="V133" s="25"/>
      <c r="W133" s="62"/>
      <c r="X133" s="8"/>
      <c r="Y133" s="8"/>
      <c r="Z133" s="8"/>
    </row>
    <row r="134" spans="1:26">
      <c r="A134" s="20" t="s">
        <v>214</v>
      </c>
      <c r="B134" s="20" t="s">
        <v>81</v>
      </c>
      <c r="C134" s="20" t="s">
        <v>294</v>
      </c>
      <c r="D134" s="20">
        <v>6</v>
      </c>
      <c r="E134" s="20" t="s">
        <v>295</v>
      </c>
      <c r="F134" s="20" t="s">
        <v>629</v>
      </c>
      <c r="G134" s="97">
        <v>6</v>
      </c>
      <c r="H134" s="20" t="s">
        <v>295</v>
      </c>
      <c r="I134" s="20">
        <v>0.5</v>
      </c>
      <c r="J134" s="20" t="s">
        <v>629</v>
      </c>
      <c r="K134" s="20">
        <v>0</v>
      </c>
      <c r="L134" s="20" t="s">
        <v>629</v>
      </c>
      <c r="M134" s="20">
        <v>6</v>
      </c>
      <c r="N134" s="20">
        <v>1</v>
      </c>
      <c r="O134" s="20">
        <v>50</v>
      </c>
      <c r="P134" s="20">
        <v>1</v>
      </c>
      <c r="Q134" s="20">
        <v>2</v>
      </c>
      <c r="R134" s="20">
        <v>3</v>
      </c>
      <c r="S134" s="20">
        <v>1</v>
      </c>
      <c r="T134" s="55">
        <v>45107</v>
      </c>
      <c r="U134" s="20"/>
      <c r="V134" s="20"/>
      <c r="W134" s="60"/>
      <c r="X134" s="8"/>
      <c r="Y134" s="8"/>
      <c r="Z134" s="8"/>
    </row>
    <row r="135" spans="1:26">
      <c r="A135" s="25" t="s">
        <v>167</v>
      </c>
      <c r="B135" s="25" t="s">
        <v>617</v>
      </c>
      <c r="C135" s="25" t="s">
        <v>294</v>
      </c>
      <c r="D135" s="25">
        <v>1</v>
      </c>
      <c r="E135" s="25" t="s">
        <v>295</v>
      </c>
      <c r="F135" s="25" t="s">
        <v>618</v>
      </c>
      <c r="G135" s="96">
        <v>1</v>
      </c>
      <c r="H135" s="25" t="s">
        <v>295</v>
      </c>
      <c r="I135" s="25">
        <v>3</v>
      </c>
      <c r="J135" s="25" t="s">
        <v>618</v>
      </c>
      <c r="K135" s="25">
        <v>0</v>
      </c>
      <c r="L135" s="25" t="s">
        <v>618</v>
      </c>
      <c r="M135" s="25">
        <v>1</v>
      </c>
      <c r="N135" s="25">
        <v>1</v>
      </c>
      <c r="O135" s="25">
        <v>50</v>
      </c>
      <c r="P135" s="25">
        <v>1</v>
      </c>
      <c r="Q135" s="25">
        <v>2</v>
      </c>
      <c r="R135" s="25">
        <v>3</v>
      </c>
      <c r="S135" s="25">
        <v>1</v>
      </c>
      <c r="T135" s="61">
        <v>45107</v>
      </c>
      <c r="U135" s="25"/>
      <c r="V135" s="25"/>
      <c r="W135" s="62"/>
      <c r="X135" s="8"/>
      <c r="Y135" s="8"/>
      <c r="Z135" s="8"/>
    </row>
    <row r="136" spans="1:26">
      <c r="A136" s="20" t="s">
        <v>204</v>
      </c>
      <c r="B136" s="20" t="s">
        <v>620</v>
      </c>
      <c r="C136" s="20" t="s">
        <v>294</v>
      </c>
      <c r="D136" s="20">
        <v>1</v>
      </c>
      <c r="E136" s="20" t="s">
        <v>295</v>
      </c>
      <c r="F136" s="20" t="s">
        <v>621</v>
      </c>
      <c r="G136" s="97">
        <v>1</v>
      </c>
      <c r="H136" s="20" t="s">
        <v>295</v>
      </c>
      <c r="I136" s="20">
        <v>3</v>
      </c>
      <c r="J136" s="20" t="s">
        <v>621</v>
      </c>
      <c r="K136" s="20">
        <v>0</v>
      </c>
      <c r="L136" s="20" t="s">
        <v>621</v>
      </c>
      <c r="M136" s="20">
        <v>1</v>
      </c>
      <c r="N136" s="20">
        <v>1</v>
      </c>
      <c r="O136" s="20">
        <v>50</v>
      </c>
      <c r="P136" s="20">
        <v>1</v>
      </c>
      <c r="Q136" s="20">
        <v>2</v>
      </c>
      <c r="R136" s="20">
        <v>3</v>
      </c>
      <c r="S136" s="20">
        <v>1</v>
      </c>
      <c r="T136" s="55">
        <v>45107</v>
      </c>
      <c r="U136" s="20"/>
      <c r="V136" s="20"/>
      <c r="W136" s="60"/>
      <c r="X136" s="8"/>
      <c r="Y136" s="8"/>
      <c r="Z136" s="8"/>
    </row>
    <row r="137" spans="1:26">
      <c r="A137" s="25" t="s">
        <v>254</v>
      </c>
      <c r="B137" s="25" t="s">
        <v>630</v>
      </c>
      <c r="C137" s="25" t="s">
        <v>294</v>
      </c>
      <c r="D137" s="25">
        <v>1</v>
      </c>
      <c r="E137" s="25" t="s">
        <v>295</v>
      </c>
      <c r="F137" s="25" t="s">
        <v>631</v>
      </c>
      <c r="G137" s="96">
        <v>1</v>
      </c>
      <c r="H137" s="25" t="s">
        <v>295</v>
      </c>
      <c r="I137" s="25">
        <v>3</v>
      </c>
      <c r="J137" s="25" t="s">
        <v>631</v>
      </c>
      <c r="K137" s="25">
        <v>0</v>
      </c>
      <c r="L137" s="25" t="s">
        <v>631</v>
      </c>
      <c r="M137" s="25">
        <v>1</v>
      </c>
      <c r="N137" s="25">
        <v>1</v>
      </c>
      <c r="O137" s="25">
        <v>50</v>
      </c>
      <c r="P137" s="25">
        <v>1</v>
      </c>
      <c r="Q137" s="25">
        <v>2</v>
      </c>
      <c r="R137" s="25">
        <v>3</v>
      </c>
      <c r="S137" s="25">
        <v>1</v>
      </c>
      <c r="T137" s="61">
        <v>45107</v>
      </c>
      <c r="U137" s="25"/>
      <c r="V137" s="25"/>
      <c r="W137" s="62"/>
      <c r="X137" s="8"/>
      <c r="Y137" s="8"/>
      <c r="Z137" s="8"/>
    </row>
    <row r="138" spans="1:26">
      <c r="A138" s="20" t="s">
        <v>632</v>
      </c>
      <c r="B138" s="20" t="s">
        <v>633</v>
      </c>
      <c r="C138" s="20" t="s">
        <v>294</v>
      </c>
      <c r="D138" s="20">
        <v>1</v>
      </c>
      <c r="E138" s="20" t="s">
        <v>295</v>
      </c>
      <c r="F138" s="20" t="s">
        <v>634</v>
      </c>
      <c r="G138" s="97">
        <v>1</v>
      </c>
      <c r="H138" s="20" t="s">
        <v>295</v>
      </c>
      <c r="I138" s="20">
        <v>3</v>
      </c>
      <c r="J138" s="20" t="s">
        <v>634</v>
      </c>
      <c r="K138" s="20">
        <v>0</v>
      </c>
      <c r="L138" s="20" t="s">
        <v>634</v>
      </c>
      <c r="M138" s="20">
        <v>1</v>
      </c>
      <c r="N138" s="20">
        <v>1</v>
      </c>
      <c r="O138" s="20">
        <v>50</v>
      </c>
      <c r="P138" s="20">
        <v>1</v>
      </c>
      <c r="Q138" s="20">
        <v>2</v>
      </c>
      <c r="R138" s="20">
        <v>3</v>
      </c>
      <c r="S138" s="20">
        <v>1</v>
      </c>
      <c r="T138" s="55">
        <v>45107</v>
      </c>
      <c r="U138" s="20"/>
      <c r="V138" s="20"/>
      <c r="W138" s="60"/>
      <c r="X138" s="8"/>
      <c r="Y138" s="8"/>
      <c r="Z138" s="8"/>
    </row>
    <row r="139" spans="1:26">
      <c r="A139" s="25" t="s">
        <v>265</v>
      </c>
      <c r="B139" s="25" t="s">
        <v>136</v>
      </c>
      <c r="C139" s="25" t="s">
        <v>294</v>
      </c>
      <c r="D139" s="25">
        <v>1000</v>
      </c>
      <c r="E139" s="25" t="s">
        <v>332</v>
      </c>
      <c r="F139" s="25" t="s">
        <v>635</v>
      </c>
      <c r="G139" s="96">
        <v>1</v>
      </c>
      <c r="H139" s="25" t="s">
        <v>382</v>
      </c>
      <c r="I139" s="25">
        <v>3</v>
      </c>
      <c r="J139" s="25" t="s">
        <v>635</v>
      </c>
      <c r="K139" s="25">
        <v>0</v>
      </c>
      <c r="L139" s="25" t="s">
        <v>635</v>
      </c>
      <c r="M139" s="25">
        <v>1</v>
      </c>
      <c r="N139" s="25">
        <v>1</v>
      </c>
      <c r="O139" s="25">
        <v>50</v>
      </c>
      <c r="P139" s="25">
        <v>1</v>
      </c>
      <c r="Q139" s="25">
        <v>2</v>
      </c>
      <c r="R139" s="25">
        <v>3</v>
      </c>
      <c r="S139" s="25">
        <v>1</v>
      </c>
      <c r="T139" s="61">
        <v>45107</v>
      </c>
      <c r="U139" s="25"/>
      <c r="V139" s="25"/>
      <c r="W139" s="62"/>
      <c r="X139" s="8"/>
      <c r="Y139" s="8"/>
      <c r="Z139" s="8"/>
    </row>
    <row r="140" spans="1:26">
      <c r="A140" s="20" t="s">
        <v>493</v>
      </c>
      <c r="B140" s="20" t="s">
        <v>636</v>
      </c>
      <c r="C140" s="20" t="s">
        <v>294</v>
      </c>
      <c r="D140" s="20">
        <v>1</v>
      </c>
      <c r="E140" s="20" t="s">
        <v>295</v>
      </c>
      <c r="F140" s="20" t="s">
        <v>637</v>
      </c>
      <c r="G140" s="97">
        <v>1</v>
      </c>
      <c r="H140" s="20" t="s">
        <v>295</v>
      </c>
      <c r="I140" s="20">
        <v>3</v>
      </c>
      <c r="J140" s="20" t="s">
        <v>637</v>
      </c>
      <c r="K140" s="20">
        <v>0</v>
      </c>
      <c r="L140" s="20" t="s">
        <v>637</v>
      </c>
      <c r="M140" s="20">
        <v>1</v>
      </c>
      <c r="N140" s="20">
        <v>1</v>
      </c>
      <c r="O140" s="20">
        <v>50</v>
      </c>
      <c r="P140" s="20">
        <v>1</v>
      </c>
      <c r="Q140" s="20">
        <v>2</v>
      </c>
      <c r="R140" s="20">
        <v>3</v>
      </c>
      <c r="S140" s="20">
        <v>1</v>
      </c>
      <c r="T140" s="55">
        <v>45107</v>
      </c>
      <c r="U140" s="20"/>
      <c r="V140" s="20"/>
      <c r="W140" s="60"/>
      <c r="X140" s="8"/>
      <c r="Y140" s="8"/>
      <c r="Z140" s="8"/>
    </row>
    <row r="141" spans="1:26">
      <c r="A141" s="25" t="s">
        <v>638</v>
      </c>
      <c r="B141" s="25" t="s">
        <v>639</v>
      </c>
      <c r="C141" s="25" t="s">
        <v>294</v>
      </c>
      <c r="D141" s="25">
        <v>1</v>
      </c>
      <c r="E141" s="25" t="s">
        <v>295</v>
      </c>
      <c r="F141" s="25" t="s">
        <v>640</v>
      </c>
      <c r="G141" s="96">
        <v>1</v>
      </c>
      <c r="H141" s="25" t="s">
        <v>295</v>
      </c>
      <c r="I141" s="25">
        <v>3</v>
      </c>
      <c r="J141" s="25" t="s">
        <v>640</v>
      </c>
      <c r="K141" s="25">
        <v>0</v>
      </c>
      <c r="L141" s="25" t="s">
        <v>640</v>
      </c>
      <c r="M141" s="25">
        <v>1</v>
      </c>
      <c r="N141" s="25">
        <v>1</v>
      </c>
      <c r="O141" s="25">
        <v>50</v>
      </c>
      <c r="P141" s="25">
        <v>1</v>
      </c>
      <c r="Q141" s="25">
        <v>2</v>
      </c>
      <c r="R141" s="25">
        <v>3</v>
      </c>
      <c r="S141" s="25">
        <v>1</v>
      </c>
      <c r="T141" s="61">
        <v>45107</v>
      </c>
      <c r="U141" s="25"/>
      <c r="V141" s="25"/>
      <c r="W141" s="62"/>
      <c r="X141" s="8"/>
      <c r="Y141" s="8"/>
      <c r="Z141" s="8"/>
    </row>
    <row r="142" spans="1:26">
      <c r="A142" s="20" t="s">
        <v>641</v>
      </c>
      <c r="B142" s="20" t="s">
        <v>642</v>
      </c>
      <c r="C142" s="20" t="s">
        <v>294</v>
      </c>
      <c r="D142" s="20">
        <v>500</v>
      </c>
      <c r="E142" s="20" t="s">
        <v>332</v>
      </c>
      <c r="F142" s="20" t="s">
        <v>643</v>
      </c>
      <c r="G142" s="97">
        <v>1</v>
      </c>
      <c r="H142" s="20" t="s">
        <v>295</v>
      </c>
      <c r="I142" s="20">
        <v>3</v>
      </c>
      <c r="J142" s="20" t="s">
        <v>643</v>
      </c>
      <c r="K142" s="20">
        <v>0</v>
      </c>
      <c r="L142" s="20" t="s">
        <v>643</v>
      </c>
      <c r="M142" s="20">
        <v>1</v>
      </c>
      <c r="N142" s="20">
        <v>1</v>
      </c>
      <c r="O142" s="20">
        <v>50</v>
      </c>
      <c r="P142" s="20">
        <v>1</v>
      </c>
      <c r="Q142" s="20">
        <v>2</v>
      </c>
      <c r="R142" s="20">
        <v>3</v>
      </c>
      <c r="S142" s="20">
        <v>1</v>
      </c>
      <c r="T142" s="55">
        <v>45107</v>
      </c>
      <c r="U142" s="20"/>
      <c r="V142" s="20"/>
      <c r="W142" s="60"/>
      <c r="X142" s="8"/>
      <c r="Y142" s="8"/>
      <c r="Z142" s="8"/>
    </row>
    <row r="143" spans="1:26">
      <c r="A143" s="25" t="s">
        <v>240</v>
      </c>
      <c r="B143" s="25" t="s">
        <v>644</v>
      </c>
      <c r="C143" s="25" t="s">
        <v>294</v>
      </c>
      <c r="D143" s="25">
        <v>1</v>
      </c>
      <c r="E143" s="25" t="s">
        <v>295</v>
      </c>
      <c r="F143" s="25" t="s">
        <v>645</v>
      </c>
      <c r="G143" s="96">
        <v>1</v>
      </c>
      <c r="H143" s="25" t="s">
        <v>295</v>
      </c>
      <c r="I143" s="25">
        <v>3</v>
      </c>
      <c r="J143" s="25" t="s">
        <v>645</v>
      </c>
      <c r="K143" s="25">
        <v>0</v>
      </c>
      <c r="L143" s="25" t="s">
        <v>645</v>
      </c>
      <c r="M143" s="25">
        <v>1</v>
      </c>
      <c r="N143" s="25">
        <v>1</v>
      </c>
      <c r="O143" s="25">
        <v>50</v>
      </c>
      <c r="P143" s="25">
        <v>1</v>
      </c>
      <c r="Q143" s="25">
        <v>2</v>
      </c>
      <c r="R143" s="25">
        <v>3</v>
      </c>
      <c r="S143" s="25">
        <v>1</v>
      </c>
      <c r="T143" s="61">
        <v>45107</v>
      </c>
      <c r="U143" s="25"/>
      <c r="V143" s="25"/>
      <c r="W143" s="62"/>
      <c r="X143" s="8"/>
      <c r="Y143" s="8"/>
      <c r="Z143" s="8"/>
    </row>
    <row r="144" spans="1:26">
      <c r="A144" s="20" t="s">
        <v>646</v>
      </c>
      <c r="B144" s="20" t="s">
        <v>646</v>
      </c>
      <c r="C144" s="20" t="s">
        <v>294</v>
      </c>
      <c r="D144" s="20">
        <v>1</v>
      </c>
      <c r="E144" s="20" t="s">
        <v>295</v>
      </c>
      <c r="F144" s="20" t="s">
        <v>647</v>
      </c>
      <c r="G144" s="97">
        <v>1</v>
      </c>
      <c r="H144" s="20" t="s">
        <v>295</v>
      </c>
      <c r="I144" s="20">
        <v>3</v>
      </c>
      <c r="J144" s="20" t="s">
        <v>647</v>
      </c>
      <c r="K144" s="20">
        <v>0</v>
      </c>
      <c r="L144" s="20" t="s">
        <v>647</v>
      </c>
      <c r="M144" s="20">
        <v>1</v>
      </c>
      <c r="N144" s="20">
        <v>1</v>
      </c>
      <c r="O144" s="20">
        <v>50</v>
      </c>
      <c r="P144" s="20">
        <v>1</v>
      </c>
      <c r="Q144" s="20">
        <v>2</v>
      </c>
      <c r="R144" s="20">
        <v>3</v>
      </c>
      <c r="S144" s="20">
        <v>1</v>
      </c>
      <c r="T144" s="55">
        <v>45107</v>
      </c>
      <c r="U144" s="20"/>
      <c r="V144" s="20"/>
      <c r="W144" s="60"/>
      <c r="X144" s="8"/>
      <c r="Y144" s="8"/>
      <c r="Z144" s="8"/>
    </row>
    <row r="145" spans="1:26">
      <c r="A145" s="25" t="s">
        <v>648</v>
      </c>
      <c r="B145" s="25" t="s">
        <v>648</v>
      </c>
      <c r="C145" s="25" t="s">
        <v>294</v>
      </c>
      <c r="D145" s="25">
        <v>1</v>
      </c>
      <c r="E145" s="25" t="s">
        <v>295</v>
      </c>
      <c r="F145" s="25" t="s">
        <v>649</v>
      </c>
      <c r="G145" s="96">
        <v>1</v>
      </c>
      <c r="H145" s="25" t="s">
        <v>295</v>
      </c>
      <c r="I145" s="25">
        <v>3</v>
      </c>
      <c r="J145" s="25" t="s">
        <v>649</v>
      </c>
      <c r="K145" s="25">
        <v>0</v>
      </c>
      <c r="L145" s="25" t="s">
        <v>649</v>
      </c>
      <c r="M145" s="25">
        <v>1</v>
      </c>
      <c r="N145" s="25">
        <v>1</v>
      </c>
      <c r="O145" s="25">
        <v>50</v>
      </c>
      <c r="P145" s="25">
        <v>1</v>
      </c>
      <c r="Q145" s="25">
        <v>2</v>
      </c>
      <c r="R145" s="25">
        <v>3</v>
      </c>
      <c r="S145" s="25">
        <v>1</v>
      </c>
      <c r="T145" s="61">
        <v>45107</v>
      </c>
      <c r="U145" s="25"/>
      <c r="V145" s="25"/>
      <c r="W145" s="62"/>
      <c r="X145" s="8"/>
      <c r="Y145" s="8"/>
      <c r="Z145" s="8"/>
    </row>
    <row r="146" spans="1:26">
      <c r="A146" s="20" t="s">
        <v>650</v>
      </c>
      <c r="B146" s="20" t="s">
        <v>650</v>
      </c>
      <c r="C146" s="20" t="s">
        <v>294</v>
      </c>
      <c r="D146" s="20">
        <v>1</v>
      </c>
      <c r="E146" s="20" t="s">
        <v>295</v>
      </c>
      <c r="F146" s="20" t="s">
        <v>651</v>
      </c>
      <c r="G146" s="97">
        <v>1</v>
      </c>
      <c r="H146" s="20" t="s">
        <v>295</v>
      </c>
      <c r="I146" s="20">
        <v>3</v>
      </c>
      <c r="J146" s="20" t="s">
        <v>651</v>
      </c>
      <c r="K146" s="20">
        <v>0</v>
      </c>
      <c r="L146" s="20" t="s">
        <v>651</v>
      </c>
      <c r="M146" s="20">
        <v>1</v>
      </c>
      <c r="N146" s="20">
        <v>1</v>
      </c>
      <c r="O146" s="20">
        <v>50</v>
      </c>
      <c r="P146" s="20">
        <v>1</v>
      </c>
      <c r="Q146" s="20">
        <v>2</v>
      </c>
      <c r="R146" s="20">
        <v>3</v>
      </c>
      <c r="S146" s="20">
        <v>1</v>
      </c>
      <c r="T146" s="55">
        <v>45107</v>
      </c>
      <c r="U146" s="20"/>
      <c r="V146" s="20"/>
      <c r="W146" s="60"/>
      <c r="X146" s="8"/>
      <c r="Y146" s="8"/>
      <c r="Z146" s="8"/>
    </row>
    <row r="147" spans="1:26">
      <c r="A147" s="25" t="s">
        <v>652</v>
      </c>
      <c r="B147" s="25" t="s">
        <v>652</v>
      </c>
      <c r="C147" s="25" t="s">
        <v>294</v>
      </c>
      <c r="D147" s="25">
        <v>1</v>
      </c>
      <c r="E147" s="25" t="s">
        <v>295</v>
      </c>
      <c r="F147" s="25" t="s">
        <v>653</v>
      </c>
      <c r="G147" s="96">
        <v>1</v>
      </c>
      <c r="H147" s="25" t="s">
        <v>295</v>
      </c>
      <c r="I147" s="25">
        <v>3</v>
      </c>
      <c r="J147" s="25" t="s">
        <v>653</v>
      </c>
      <c r="K147" s="25">
        <v>0</v>
      </c>
      <c r="L147" s="25" t="s">
        <v>653</v>
      </c>
      <c r="M147" s="25">
        <v>1</v>
      </c>
      <c r="N147" s="25">
        <v>1</v>
      </c>
      <c r="O147" s="25">
        <v>50</v>
      </c>
      <c r="P147" s="25">
        <v>1</v>
      </c>
      <c r="Q147" s="25">
        <v>2</v>
      </c>
      <c r="R147" s="25">
        <v>3</v>
      </c>
      <c r="S147" s="25">
        <v>1</v>
      </c>
      <c r="T147" s="61">
        <v>45107</v>
      </c>
      <c r="U147" s="25"/>
      <c r="V147" s="25"/>
      <c r="W147" s="62"/>
      <c r="X147" s="8"/>
      <c r="Y147" s="8"/>
      <c r="Z147" s="8"/>
    </row>
    <row r="148" spans="1:26">
      <c r="A148" s="20" t="s">
        <v>654</v>
      </c>
      <c r="B148" s="20" t="s">
        <v>654</v>
      </c>
      <c r="C148" s="20" t="s">
        <v>294</v>
      </c>
      <c r="D148" s="20">
        <v>1</v>
      </c>
      <c r="E148" s="20" t="s">
        <v>295</v>
      </c>
      <c r="F148" s="20" t="s">
        <v>655</v>
      </c>
      <c r="G148" s="97">
        <v>1</v>
      </c>
      <c r="H148" s="20" t="s">
        <v>295</v>
      </c>
      <c r="I148" s="20">
        <v>3</v>
      </c>
      <c r="J148" s="20" t="s">
        <v>655</v>
      </c>
      <c r="K148" s="20">
        <v>0</v>
      </c>
      <c r="L148" s="20" t="s">
        <v>655</v>
      </c>
      <c r="M148" s="20">
        <v>1</v>
      </c>
      <c r="N148" s="20">
        <v>1</v>
      </c>
      <c r="O148" s="20">
        <v>50</v>
      </c>
      <c r="P148" s="20">
        <v>1</v>
      </c>
      <c r="Q148" s="20">
        <v>2</v>
      </c>
      <c r="R148" s="20">
        <v>3</v>
      </c>
      <c r="S148" s="20">
        <v>1</v>
      </c>
      <c r="T148" s="55">
        <v>45107</v>
      </c>
      <c r="U148" s="20"/>
      <c r="V148" s="20"/>
      <c r="W148" s="60"/>
      <c r="X148" s="8"/>
      <c r="Y148" s="8"/>
      <c r="Z148" s="8"/>
    </row>
    <row r="149" spans="1:26">
      <c r="A149" s="25" t="s">
        <v>656</v>
      </c>
      <c r="B149" s="25" t="s">
        <v>656</v>
      </c>
      <c r="C149" s="25" t="s">
        <v>294</v>
      </c>
      <c r="D149" s="25">
        <v>1</v>
      </c>
      <c r="E149" s="25" t="s">
        <v>295</v>
      </c>
      <c r="F149" s="25" t="s">
        <v>657</v>
      </c>
      <c r="G149" s="96">
        <v>1</v>
      </c>
      <c r="H149" s="25" t="s">
        <v>295</v>
      </c>
      <c r="I149" s="25">
        <v>3</v>
      </c>
      <c r="J149" s="25" t="s">
        <v>657</v>
      </c>
      <c r="K149" s="25">
        <v>0</v>
      </c>
      <c r="L149" s="25" t="s">
        <v>657</v>
      </c>
      <c r="M149" s="25">
        <v>1</v>
      </c>
      <c r="N149" s="25">
        <v>1</v>
      </c>
      <c r="O149" s="25">
        <v>50</v>
      </c>
      <c r="P149" s="25">
        <v>1</v>
      </c>
      <c r="Q149" s="25">
        <v>2</v>
      </c>
      <c r="R149" s="25">
        <v>3</v>
      </c>
      <c r="S149" s="25">
        <v>1</v>
      </c>
      <c r="T149" s="61">
        <v>45107</v>
      </c>
      <c r="U149" s="25"/>
      <c r="V149" s="25"/>
      <c r="W149" s="62"/>
      <c r="X149" s="8"/>
      <c r="Y149" s="8"/>
      <c r="Z149" s="8"/>
    </row>
    <row r="150" spans="1:26">
      <c r="A150" s="20" t="s">
        <v>613</v>
      </c>
      <c r="B150" s="20" t="s">
        <v>658</v>
      </c>
      <c r="C150" s="20" t="s">
        <v>294</v>
      </c>
      <c r="D150" s="20">
        <v>125</v>
      </c>
      <c r="E150" s="20" t="s">
        <v>332</v>
      </c>
      <c r="F150" s="20" t="s">
        <v>659</v>
      </c>
      <c r="G150" s="97">
        <v>1</v>
      </c>
      <c r="H150" s="20" t="s">
        <v>295</v>
      </c>
      <c r="I150" s="20">
        <v>3.05</v>
      </c>
      <c r="J150" s="20" t="s">
        <v>659</v>
      </c>
      <c r="K150" s="20">
        <v>0</v>
      </c>
      <c r="L150" s="20" t="s">
        <v>660</v>
      </c>
      <c r="M150" s="20">
        <v>1</v>
      </c>
      <c r="N150" s="20">
        <v>1</v>
      </c>
      <c r="O150" s="20">
        <v>50</v>
      </c>
      <c r="P150" s="20">
        <v>1</v>
      </c>
      <c r="Q150" s="20">
        <v>2</v>
      </c>
      <c r="R150" s="20">
        <v>3.05</v>
      </c>
      <c r="S150" s="20">
        <v>1</v>
      </c>
      <c r="T150" s="55">
        <v>45107</v>
      </c>
      <c r="U150" s="20"/>
      <c r="V150" s="20"/>
      <c r="W150" s="60"/>
      <c r="X150" s="8"/>
      <c r="Y150" s="8"/>
      <c r="Z150" s="8"/>
    </row>
    <row r="151" spans="1:26">
      <c r="A151" s="25" t="s">
        <v>661</v>
      </c>
      <c r="B151" s="25" t="s">
        <v>662</v>
      </c>
      <c r="C151" s="25" t="s">
        <v>294</v>
      </c>
      <c r="D151" s="25">
        <v>250</v>
      </c>
      <c r="E151" s="25" t="s">
        <v>332</v>
      </c>
      <c r="F151" s="25" t="s">
        <v>663</v>
      </c>
      <c r="G151" s="96">
        <v>1</v>
      </c>
      <c r="H151" s="25" t="s">
        <v>295</v>
      </c>
      <c r="I151" s="25">
        <v>3.11</v>
      </c>
      <c r="J151" s="25" t="s">
        <v>663</v>
      </c>
      <c r="K151" s="25"/>
      <c r="L151" s="25" t="s">
        <v>663</v>
      </c>
      <c r="M151" s="25">
        <v>1</v>
      </c>
      <c r="N151" s="25">
        <v>1</v>
      </c>
      <c r="O151" s="25">
        <v>100</v>
      </c>
      <c r="P151" s="25">
        <v>1</v>
      </c>
      <c r="Q151" s="25">
        <v>2</v>
      </c>
      <c r="R151" s="25">
        <v>3.11</v>
      </c>
      <c r="S151" s="25">
        <v>1</v>
      </c>
      <c r="T151" s="61">
        <v>45107</v>
      </c>
      <c r="U151" s="25"/>
      <c r="V151" s="25"/>
      <c r="W151" s="62"/>
      <c r="X151" s="8"/>
      <c r="Y151" s="8"/>
      <c r="Z151" s="8"/>
    </row>
    <row r="152" spans="1:26">
      <c r="A152" s="20" t="s">
        <v>664</v>
      </c>
      <c r="B152" s="20" t="s">
        <v>665</v>
      </c>
      <c r="C152" s="20" t="s">
        <v>294</v>
      </c>
      <c r="D152" s="20">
        <v>1</v>
      </c>
      <c r="E152" s="20" t="s">
        <v>295</v>
      </c>
      <c r="F152" s="20" t="s">
        <v>666</v>
      </c>
      <c r="G152" s="97">
        <v>1</v>
      </c>
      <c r="H152" s="20" t="s">
        <v>295</v>
      </c>
      <c r="I152" s="20">
        <v>3.11</v>
      </c>
      <c r="J152" s="20" t="s">
        <v>666</v>
      </c>
      <c r="K152" s="20">
        <v>0</v>
      </c>
      <c r="L152" s="20" t="s">
        <v>666</v>
      </c>
      <c r="M152" s="20">
        <v>1</v>
      </c>
      <c r="N152" s="20">
        <v>1</v>
      </c>
      <c r="O152" s="20">
        <v>50</v>
      </c>
      <c r="P152" s="20">
        <v>1</v>
      </c>
      <c r="Q152" s="20">
        <v>2</v>
      </c>
      <c r="R152" s="20">
        <v>3.11</v>
      </c>
      <c r="S152" s="20">
        <v>1</v>
      </c>
      <c r="T152" s="55">
        <v>45107</v>
      </c>
      <c r="U152" s="20"/>
      <c r="V152" s="20"/>
      <c r="W152" s="60"/>
      <c r="X152" s="8"/>
      <c r="Y152" s="8"/>
      <c r="Z152" s="8"/>
    </row>
    <row r="153" spans="1:26">
      <c r="A153" s="25" t="s">
        <v>213</v>
      </c>
      <c r="B153" s="25" t="s">
        <v>667</v>
      </c>
      <c r="C153" s="25" t="s">
        <v>294</v>
      </c>
      <c r="D153" s="25">
        <v>1000</v>
      </c>
      <c r="E153" s="25" t="s">
        <v>332</v>
      </c>
      <c r="F153" s="25" t="s">
        <v>668</v>
      </c>
      <c r="G153" s="96">
        <v>1</v>
      </c>
      <c r="H153" s="25" t="s">
        <v>382</v>
      </c>
      <c r="I153" s="25">
        <v>3.11</v>
      </c>
      <c r="J153" s="25" t="s">
        <v>668</v>
      </c>
      <c r="K153" s="25">
        <v>0</v>
      </c>
      <c r="L153" s="25" t="s">
        <v>668</v>
      </c>
      <c r="M153" s="25">
        <v>1</v>
      </c>
      <c r="N153" s="25">
        <v>1</v>
      </c>
      <c r="O153" s="25">
        <v>50</v>
      </c>
      <c r="P153" s="25">
        <v>1</v>
      </c>
      <c r="Q153" s="25">
        <v>2</v>
      </c>
      <c r="R153" s="25">
        <v>3.11</v>
      </c>
      <c r="S153" s="25">
        <v>1</v>
      </c>
      <c r="T153" s="61">
        <v>45107</v>
      </c>
      <c r="U153" s="25"/>
      <c r="V153" s="25"/>
      <c r="W153" s="62"/>
      <c r="X153" s="8"/>
      <c r="Y153" s="8"/>
      <c r="Z153" s="8"/>
    </row>
    <row r="154" spans="1:26">
      <c r="A154" s="20" t="s">
        <v>669</v>
      </c>
      <c r="B154" s="20" t="s">
        <v>670</v>
      </c>
      <c r="C154" s="20" t="s">
        <v>294</v>
      </c>
      <c r="D154" s="20">
        <v>1000</v>
      </c>
      <c r="E154" s="20" t="s">
        <v>332</v>
      </c>
      <c r="F154" s="20" t="s">
        <v>671</v>
      </c>
      <c r="G154" s="97">
        <v>1</v>
      </c>
      <c r="H154" s="20" t="s">
        <v>382</v>
      </c>
      <c r="I154" s="20">
        <v>3.11</v>
      </c>
      <c r="J154" s="20" t="s">
        <v>671</v>
      </c>
      <c r="K154" s="20">
        <v>0</v>
      </c>
      <c r="L154" s="20" t="s">
        <v>671</v>
      </c>
      <c r="M154" s="20">
        <v>1</v>
      </c>
      <c r="N154" s="20">
        <v>1</v>
      </c>
      <c r="O154" s="20">
        <v>50</v>
      </c>
      <c r="P154" s="20">
        <v>1</v>
      </c>
      <c r="Q154" s="20">
        <v>2</v>
      </c>
      <c r="R154" s="20">
        <v>3.11</v>
      </c>
      <c r="S154" s="20">
        <v>1</v>
      </c>
      <c r="T154" s="55">
        <v>45107</v>
      </c>
      <c r="U154" s="20"/>
      <c r="V154" s="20"/>
      <c r="W154" s="60"/>
      <c r="X154" s="8"/>
      <c r="Y154" s="8"/>
      <c r="Z154" s="8"/>
    </row>
    <row r="155" spans="1:26">
      <c r="A155" s="25" t="s">
        <v>672</v>
      </c>
      <c r="B155" s="25" t="s">
        <v>673</v>
      </c>
      <c r="C155" s="25" t="s">
        <v>294</v>
      </c>
      <c r="D155" s="25">
        <v>500</v>
      </c>
      <c r="E155" s="25" t="s">
        <v>332</v>
      </c>
      <c r="F155" s="25" t="s">
        <v>674</v>
      </c>
      <c r="G155" s="96">
        <v>1</v>
      </c>
      <c r="H155" s="25" t="s">
        <v>295</v>
      </c>
      <c r="I155" s="25">
        <v>3.11</v>
      </c>
      <c r="J155" s="25" t="s">
        <v>674</v>
      </c>
      <c r="K155" s="25">
        <v>0</v>
      </c>
      <c r="L155" s="25" t="s">
        <v>674</v>
      </c>
      <c r="M155" s="25">
        <v>1</v>
      </c>
      <c r="N155" s="25">
        <v>1</v>
      </c>
      <c r="O155" s="25">
        <v>50</v>
      </c>
      <c r="P155" s="25">
        <v>1</v>
      </c>
      <c r="Q155" s="25">
        <v>2</v>
      </c>
      <c r="R155" s="25">
        <v>3.11</v>
      </c>
      <c r="S155" s="25">
        <v>1</v>
      </c>
      <c r="T155" s="61">
        <v>45107</v>
      </c>
      <c r="U155" s="25"/>
      <c r="V155" s="25"/>
      <c r="W155" s="62"/>
      <c r="X155" s="8"/>
      <c r="Y155" s="8"/>
      <c r="Z155" s="8"/>
    </row>
    <row r="156" spans="1:26">
      <c r="A156" s="20" t="s">
        <v>675</v>
      </c>
      <c r="B156" s="20" t="s">
        <v>676</v>
      </c>
      <c r="C156" s="20" t="s">
        <v>294</v>
      </c>
      <c r="D156" s="20">
        <v>500</v>
      </c>
      <c r="E156" s="20" t="s">
        <v>332</v>
      </c>
      <c r="F156" s="20" t="s">
        <v>677</v>
      </c>
      <c r="G156" s="97">
        <v>1</v>
      </c>
      <c r="H156" s="20" t="s">
        <v>295</v>
      </c>
      <c r="I156" s="20">
        <v>3.11</v>
      </c>
      <c r="J156" s="20" t="s">
        <v>677</v>
      </c>
      <c r="K156" s="20"/>
      <c r="L156" s="20" t="s">
        <v>677</v>
      </c>
      <c r="M156" s="20">
        <v>1</v>
      </c>
      <c r="N156" s="20">
        <v>1</v>
      </c>
      <c r="O156" s="20">
        <v>100</v>
      </c>
      <c r="P156" s="20">
        <v>1</v>
      </c>
      <c r="Q156" s="20">
        <v>2</v>
      </c>
      <c r="R156" s="20">
        <v>3.11</v>
      </c>
      <c r="S156" s="20">
        <v>1</v>
      </c>
      <c r="T156" s="55">
        <v>45107</v>
      </c>
      <c r="U156" s="20"/>
      <c r="V156" s="20"/>
      <c r="W156" s="60"/>
      <c r="X156" s="8"/>
      <c r="Y156" s="8"/>
      <c r="Z156" s="8"/>
    </row>
    <row r="157" spans="1:26">
      <c r="A157" s="25" t="s">
        <v>678</v>
      </c>
      <c r="B157" s="25" t="s">
        <v>679</v>
      </c>
      <c r="C157" s="25" t="s">
        <v>294</v>
      </c>
      <c r="D157" s="25">
        <v>1</v>
      </c>
      <c r="E157" s="25" t="s">
        <v>295</v>
      </c>
      <c r="F157" s="25" t="s">
        <v>680</v>
      </c>
      <c r="G157" s="96">
        <v>1</v>
      </c>
      <c r="H157" s="25" t="s">
        <v>295</v>
      </c>
      <c r="I157" s="25">
        <v>3.16</v>
      </c>
      <c r="J157" s="25" t="s">
        <v>680</v>
      </c>
      <c r="K157" s="25">
        <v>0</v>
      </c>
      <c r="L157" s="25" t="s">
        <v>680</v>
      </c>
      <c r="M157" s="25">
        <v>1</v>
      </c>
      <c r="N157" s="25">
        <v>1</v>
      </c>
      <c r="O157" s="25">
        <v>50</v>
      </c>
      <c r="P157" s="25">
        <v>1</v>
      </c>
      <c r="Q157" s="25">
        <v>2</v>
      </c>
      <c r="R157" s="25">
        <v>3.16</v>
      </c>
      <c r="S157" s="25">
        <v>1</v>
      </c>
      <c r="T157" s="61">
        <v>45107</v>
      </c>
      <c r="U157" s="25"/>
      <c r="V157" s="25"/>
      <c r="W157" s="62"/>
      <c r="X157" s="8"/>
      <c r="Y157" s="8"/>
      <c r="Z157" s="8"/>
    </row>
    <row r="158" spans="1:26">
      <c r="A158" s="20" t="s">
        <v>681</v>
      </c>
      <c r="B158" s="20" t="s">
        <v>682</v>
      </c>
      <c r="C158" s="20" t="s">
        <v>294</v>
      </c>
      <c r="D158" s="20">
        <v>1</v>
      </c>
      <c r="E158" s="20" t="s">
        <v>295</v>
      </c>
      <c r="F158" s="20" t="s">
        <v>683</v>
      </c>
      <c r="G158" s="97">
        <v>1</v>
      </c>
      <c r="H158" s="20" t="s">
        <v>295</v>
      </c>
      <c r="I158" s="20">
        <v>3.16</v>
      </c>
      <c r="J158" s="20" t="s">
        <v>683</v>
      </c>
      <c r="K158" s="20">
        <v>0</v>
      </c>
      <c r="L158" s="20" t="s">
        <v>683</v>
      </c>
      <c r="M158" s="20">
        <v>1</v>
      </c>
      <c r="N158" s="20">
        <v>1</v>
      </c>
      <c r="O158" s="20">
        <v>50</v>
      </c>
      <c r="P158" s="20">
        <v>1</v>
      </c>
      <c r="Q158" s="20">
        <v>2</v>
      </c>
      <c r="R158" s="20">
        <v>3.16</v>
      </c>
      <c r="S158" s="20">
        <v>1</v>
      </c>
      <c r="T158" s="55">
        <v>45107</v>
      </c>
      <c r="U158" s="20"/>
      <c r="V158" s="20"/>
      <c r="W158" s="60"/>
      <c r="X158" s="8"/>
      <c r="Y158" s="8"/>
      <c r="Z158" s="8"/>
    </row>
    <row r="159" spans="1:26">
      <c r="A159" s="25" t="s">
        <v>157</v>
      </c>
      <c r="B159" s="25" t="s">
        <v>26</v>
      </c>
      <c r="C159" s="25" t="s">
        <v>294</v>
      </c>
      <c r="D159" s="25">
        <v>6</v>
      </c>
      <c r="E159" s="25" t="s">
        <v>295</v>
      </c>
      <c r="F159" s="25" t="s">
        <v>684</v>
      </c>
      <c r="G159" s="96">
        <v>6</v>
      </c>
      <c r="H159" s="25" t="s">
        <v>295</v>
      </c>
      <c r="I159" s="25">
        <v>0.55000000000000004</v>
      </c>
      <c r="J159" s="25" t="s">
        <v>684</v>
      </c>
      <c r="K159" s="25">
        <v>0</v>
      </c>
      <c r="L159" s="25" t="s">
        <v>684</v>
      </c>
      <c r="M159" s="25">
        <v>6</v>
      </c>
      <c r="N159" s="25">
        <v>1</v>
      </c>
      <c r="O159" s="25">
        <v>50</v>
      </c>
      <c r="P159" s="25">
        <v>1</v>
      </c>
      <c r="Q159" s="25">
        <v>2</v>
      </c>
      <c r="R159" s="25">
        <v>3.32</v>
      </c>
      <c r="S159" s="25">
        <v>1</v>
      </c>
      <c r="T159" s="61">
        <v>45107</v>
      </c>
      <c r="U159" s="25"/>
      <c r="V159" s="25"/>
      <c r="W159" s="62"/>
      <c r="X159" s="8"/>
      <c r="Y159" s="8"/>
      <c r="Z159" s="8"/>
    </row>
    <row r="160" spans="1:26">
      <c r="A160" s="20" t="s">
        <v>181</v>
      </c>
      <c r="B160" s="20" t="s">
        <v>685</v>
      </c>
      <c r="C160" s="20" t="s">
        <v>294</v>
      </c>
      <c r="D160" s="20">
        <v>1000</v>
      </c>
      <c r="E160" s="20" t="s">
        <v>332</v>
      </c>
      <c r="F160" s="20" t="s">
        <v>686</v>
      </c>
      <c r="G160" s="97">
        <v>1</v>
      </c>
      <c r="H160" s="20" t="s">
        <v>382</v>
      </c>
      <c r="I160" s="20">
        <v>3.32</v>
      </c>
      <c r="J160" s="20" t="s">
        <v>686</v>
      </c>
      <c r="K160" s="20">
        <v>0</v>
      </c>
      <c r="L160" s="20" t="s">
        <v>686</v>
      </c>
      <c r="M160" s="20">
        <v>1</v>
      </c>
      <c r="N160" s="20">
        <v>1</v>
      </c>
      <c r="O160" s="20">
        <v>50</v>
      </c>
      <c r="P160" s="20">
        <v>1</v>
      </c>
      <c r="Q160" s="20">
        <v>2</v>
      </c>
      <c r="R160" s="20">
        <v>3.32</v>
      </c>
      <c r="S160" s="20">
        <v>1</v>
      </c>
      <c r="T160" s="55">
        <v>45107</v>
      </c>
      <c r="U160" s="20"/>
      <c r="V160" s="20"/>
      <c r="W160" s="60"/>
      <c r="X160" s="8"/>
      <c r="Y160" s="8"/>
      <c r="Z160" s="8"/>
    </row>
    <row r="161" spans="1:26">
      <c r="A161" s="25" t="s">
        <v>218</v>
      </c>
      <c r="B161" s="25" t="s">
        <v>687</v>
      </c>
      <c r="C161" s="25" t="s">
        <v>294</v>
      </c>
      <c r="D161" s="25">
        <v>500</v>
      </c>
      <c r="E161" s="25" t="s">
        <v>332</v>
      </c>
      <c r="F161" s="25" t="s">
        <v>688</v>
      </c>
      <c r="G161" s="96">
        <v>1</v>
      </c>
      <c r="H161" s="25" t="s">
        <v>295</v>
      </c>
      <c r="I161" s="25">
        <v>3.37</v>
      </c>
      <c r="J161" s="25" t="s">
        <v>688</v>
      </c>
      <c r="K161" s="25"/>
      <c r="L161" s="25" t="s">
        <v>688</v>
      </c>
      <c r="M161" s="25">
        <v>1</v>
      </c>
      <c r="N161" s="25">
        <v>1</v>
      </c>
      <c r="O161" s="25">
        <v>100</v>
      </c>
      <c r="P161" s="25">
        <v>1</v>
      </c>
      <c r="Q161" s="25">
        <v>2</v>
      </c>
      <c r="R161" s="25">
        <v>3.37</v>
      </c>
      <c r="S161" s="25">
        <v>1</v>
      </c>
      <c r="T161" s="61">
        <v>45107</v>
      </c>
      <c r="U161" s="25"/>
      <c r="V161" s="25"/>
      <c r="W161" s="62"/>
      <c r="X161" s="8"/>
      <c r="Y161" s="8"/>
      <c r="Z161" s="8"/>
    </row>
    <row r="162" spans="1:26">
      <c r="A162" s="20" t="s">
        <v>689</v>
      </c>
      <c r="B162" s="20" t="s">
        <v>690</v>
      </c>
      <c r="C162" s="20" t="s">
        <v>294</v>
      </c>
      <c r="D162" s="20">
        <v>250</v>
      </c>
      <c r="E162" s="20" t="s">
        <v>332</v>
      </c>
      <c r="F162" s="20" t="s">
        <v>691</v>
      </c>
      <c r="G162" s="97">
        <v>1</v>
      </c>
      <c r="H162" s="20" t="s">
        <v>295</v>
      </c>
      <c r="I162" s="20">
        <v>3.37</v>
      </c>
      <c r="J162" s="20" t="s">
        <v>691</v>
      </c>
      <c r="K162" s="20">
        <v>0</v>
      </c>
      <c r="L162" s="20" t="s">
        <v>691</v>
      </c>
      <c r="M162" s="20">
        <v>1</v>
      </c>
      <c r="N162" s="20">
        <v>1</v>
      </c>
      <c r="O162" s="20">
        <v>50</v>
      </c>
      <c r="P162" s="20">
        <v>1</v>
      </c>
      <c r="Q162" s="20">
        <v>2</v>
      </c>
      <c r="R162" s="20">
        <v>3.37</v>
      </c>
      <c r="S162" s="20">
        <v>1</v>
      </c>
      <c r="T162" s="55">
        <v>45107</v>
      </c>
      <c r="U162" s="20"/>
      <c r="V162" s="20"/>
      <c r="W162" s="60"/>
      <c r="X162" s="8"/>
      <c r="Y162" s="8"/>
      <c r="Z162" s="8"/>
    </row>
    <row r="163" spans="1:26">
      <c r="A163" s="25" t="s">
        <v>692</v>
      </c>
      <c r="B163" s="25" t="s">
        <v>693</v>
      </c>
      <c r="C163" s="25" t="s">
        <v>294</v>
      </c>
      <c r="D163" s="25">
        <v>500</v>
      </c>
      <c r="E163" s="25" t="s">
        <v>332</v>
      </c>
      <c r="F163" s="25" t="s">
        <v>694</v>
      </c>
      <c r="G163" s="96">
        <v>1</v>
      </c>
      <c r="H163" s="25" t="s">
        <v>295</v>
      </c>
      <c r="I163" s="25">
        <v>3.37</v>
      </c>
      <c r="J163" s="25" t="s">
        <v>694</v>
      </c>
      <c r="K163" s="25"/>
      <c r="L163" s="25" t="s">
        <v>694</v>
      </c>
      <c r="M163" s="25">
        <v>1</v>
      </c>
      <c r="N163" s="25">
        <v>1</v>
      </c>
      <c r="O163" s="25">
        <v>100</v>
      </c>
      <c r="P163" s="25">
        <v>1</v>
      </c>
      <c r="Q163" s="25">
        <v>2</v>
      </c>
      <c r="R163" s="25">
        <v>3.37</v>
      </c>
      <c r="S163" s="25">
        <v>1</v>
      </c>
      <c r="T163" s="61">
        <v>45107</v>
      </c>
      <c r="U163" s="25"/>
      <c r="V163" s="25"/>
      <c r="W163" s="62"/>
      <c r="X163" s="8"/>
      <c r="Y163" s="8"/>
      <c r="Z163" s="8"/>
    </row>
    <row r="164" spans="1:26">
      <c r="A164" s="20" t="s">
        <v>695</v>
      </c>
      <c r="B164" s="20" t="s">
        <v>696</v>
      </c>
      <c r="C164" s="20" t="s">
        <v>294</v>
      </c>
      <c r="D164" s="20">
        <v>1</v>
      </c>
      <c r="E164" s="20" t="s">
        <v>295</v>
      </c>
      <c r="F164" s="20" t="s">
        <v>697</v>
      </c>
      <c r="G164" s="97">
        <v>1</v>
      </c>
      <c r="H164" s="20" t="s">
        <v>295</v>
      </c>
      <c r="I164" s="20">
        <v>3.42</v>
      </c>
      <c r="J164" s="20" t="s">
        <v>697</v>
      </c>
      <c r="K164" s="20">
        <v>0</v>
      </c>
      <c r="L164" s="20" t="s">
        <v>697</v>
      </c>
      <c r="M164" s="20">
        <v>1</v>
      </c>
      <c r="N164" s="20">
        <v>1</v>
      </c>
      <c r="O164" s="20">
        <v>50</v>
      </c>
      <c r="P164" s="20">
        <v>1</v>
      </c>
      <c r="Q164" s="20">
        <v>2</v>
      </c>
      <c r="R164" s="20">
        <v>3.42</v>
      </c>
      <c r="S164" s="20">
        <v>1</v>
      </c>
      <c r="T164" s="55">
        <v>45107</v>
      </c>
      <c r="U164" s="20"/>
      <c r="V164" s="20"/>
      <c r="W164" s="60"/>
      <c r="X164" s="8"/>
      <c r="Y164" s="8"/>
      <c r="Z164" s="8"/>
    </row>
    <row r="165" spans="1:26">
      <c r="A165" s="25" t="s">
        <v>698</v>
      </c>
      <c r="B165" s="25" t="s">
        <v>699</v>
      </c>
      <c r="C165" s="25" t="s">
        <v>294</v>
      </c>
      <c r="D165" s="25">
        <v>1000</v>
      </c>
      <c r="E165" s="25" t="s">
        <v>327</v>
      </c>
      <c r="F165" s="25" t="s">
        <v>700</v>
      </c>
      <c r="G165" s="96">
        <v>1</v>
      </c>
      <c r="H165" s="25" t="s">
        <v>329</v>
      </c>
      <c r="I165" s="25">
        <v>3.47</v>
      </c>
      <c r="J165" s="25" t="s">
        <v>700</v>
      </c>
      <c r="K165" s="25"/>
      <c r="L165" s="25" t="s">
        <v>700</v>
      </c>
      <c r="M165" s="25">
        <v>1</v>
      </c>
      <c r="N165" s="25">
        <v>1</v>
      </c>
      <c r="O165" s="25">
        <v>100</v>
      </c>
      <c r="P165" s="25">
        <v>1</v>
      </c>
      <c r="Q165" s="25">
        <v>2</v>
      </c>
      <c r="R165" s="25">
        <v>3.47</v>
      </c>
      <c r="S165" s="25">
        <v>1</v>
      </c>
      <c r="T165" s="61">
        <v>45107</v>
      </c>
      <c r="U165" s="25"/>
      <c r="V165" s="25"/>
      <c r="W165" s="62"/>
      <c r="X165" s="8"/>
      <c r="Y165" s="8"/>
      <c r="Z165" s="8"/>
    </row>
    <row r="166" spans="1:26">
      <c r="A166" s="20" t="s">
        <v>701</v>
      </c>
      <c r="B166" s="20" t="s">
        <v>702</v>
      </c>
      <c r="C166" s="20" t="s">
        <v>294</v>
      </c>
      <c r="D166" s="20">
        <v>6</v>
      </c>
      <c r="E166" s="20" t="s">
        <v>332</v>
      </c>
      <c r="F166" s="20" t="s">
        <v>703</v>
      </c>
      <c r="G166" s="97">
        <v>6</v>
      </c>
      <c r="H166" s="20" t="s">
        <v>295</v>
      </c>
      <c r="I166" s="20">
        <v>0.57999999999999996</v>
      </c>
      <c r="J166" s="20" t="s">
        <v>703</v>
      </c>
      <c r="K166" s="20">
        <v>0</v>
      </c>
      <c r="L166" s="20" t="s">
        <v>703</v>
      </c>
      <c r="M166" s="20">
        <v>6</v>
      </c>
      <c r="N166" s="20">
        <v>1</v>
      </c>
      <c r="O166" s="20">
        <v>50</v>
      </c>
      <c r="P166" s="20">
        <v>1</v>
      </c>
      <c r="Q166" s="20">
        <v>2</v>
      </c>
      <c r="R166" s="20">
        <v>3.47</v>
      </c>
      <c r="S166" s="20">
        <v>1</v>
      </c>
      <c r="T166" s="55">
        <v>45107</v>
      </c>
      <c r="U166" s="20"/>
      <c r="V166" s="20"/>
      <c r="W166" s="60"/>
      <c r="X166" s="8"/>
      <c r="Y166" s="8"/>
      <c r="Z166" s="8"/>
    </row>
    <row r="167" spans="1:26">
      <c r="A167" s="25" t="s">
        <v>704</v>
      </c>
      <c r="B167" s="25" t="s">
        <v>702</v>
      </c>
      <c r="C167" s="25" t="s">
        <v>294</v>
      </c>
      <c r="D167" s="25">
        <v>6</v>
      </c>
      <c r="E167" s="25" t="s">
        <v>332</v>
      </c>
      <c r="F167" s="25" t="s">
        <v>703</v>
      </c>
      <c r="G167" s="96">
        <v>6</v>
      </c>
      <c r="H167" s="25" t="s">
        <v>295</v>
      </c>
      <c r="I167" s="25">
        <v>0.57999999999999996</v>
      </c>
      <c r="J167" s="25" t="s">
        <v>703</v>
      </c>
      <c r="K167" s="25">
        <v>0</v>
      </c>
      <c r="L167" s="25" t="s">
        <v>703</v>
      </c>
      <c r="M167" s="25">
        <v>6</v>
      </c>
      <c r="N167" s="25">
        <v>1</v>
      </c>
      <c r="O167" s="25">
        <v>50</v>
      </c>
      <c r="P167" s="25">
        <v>1</v>
      </c>
      <c r="Q167" s="25">
        <v>2</v>
      </c>
      <c r="R167" s="25">
        <v>3.47</v>
      </c>
      <c r="S167" s="25">
        <v>1</v>
      </c>
      <c r="T167" s="61">
        <v>45107</v>
      </c>
      <c r="U167" s="25"/>
      <c r="V167" s="25"/>
      <c r="W167" s="62"/>
      <c r="X167" s="8"/>
      <c r="Y167" s="8"/>
      <c r="Z167" s="8"/>
    </row>
    <row r="168" spans="1:26">
      <c r="A168" s="20" t="s">
        <v>705</v>
      </c>
      <c r="B168" s="20" t="s">
        <v>706</v>
      </c>
      <c r="C168" s="20" t="s">
        <v>294</v>
      </c>
      <c r="D168" s="20">
        <v>1</v>
      </c>
      <c r="E168" s="20" t="s">
        <v>295</v>
      </c>
      <c r="F168" s="20" t="s">
        <v>707</v>
      </c>
      <c r="G168" s="97">
        <v>1</v>
      </c>
      <c r="H168" s="20" t="s">
        <v>295</v>
      </c>
      <c r="I168" s="20">
        <v>3.47</v>
      </c>
      <c r="J168" s="20" t="s">
        <v>707</v>
      </c>
      <c r="K168" s="20">
        <v>0</v>
      </c>
      <c r="L168" s="20" t="s">
        <v>707</v>
      </c>
      <c r="M168" s="20">
        <v>1</v>
      </c>
      <c r="N168" s="20">
        <v>1</v>
      </c>
      <c r="O168" s="20">
        <v>50</v>
      </c>
      <c r="P168" s="20">
        <v>1</v>
      </c>
      <c r="Q168" s="20">
        <v>2</v>
      </c>
      <c r="R168" s="20">
        <v>3.47</v>
      </c>
      <c r="S168" s="20">
        <v>1</v>
      </c>
      <c r="T168" s="55">
        <v>45107</v>
      </c>
      <c r="U168" s="20"/>
      <c r="V168" s="20"/>
      <c r="W168" s="60"/>
      <c r="X168" s="8"/>
      <c r="Y168" s="8"/>
      <c r="Z168" s="8"/>
    </row>
    <row r="169" spans="1:26">
      <c r="A169" s="25" t="s">
        <v>708</v>
      </c>
      <c r="B169" s="25" t="s">
        <v>708</v>
      </c>
      <c r="C169" s="25" t="s">
        <v>294</v>
      </c>
      <c r="D169" s="25">
        <v>30</v>
      </c>
      <c r="E169" s="25" t="s">
        <v>332</v>
      </c>
      <c r="F169" s="25" t="s">
        <v>709</v>
      </c>
      <c r="G169" s="96">
        <v>1</v>
      </c>
      <c r="H169" s="25" t="s">
        <v>295</v>
      </c>
      <c r="I169" s="25">
        <v>3.47</v>
      </c>
      <c r="J169" s="25" t="s">
        <v>709</v>
      </c>
      <c r="K169" s="25">
        <v>0</v>
      </c>
      <c r="L169" s="25" t="s">
        <v>709</v>
      </c>
      <c r="M169" s="25">
        <v>1</v>
      </c>
      <c r="N169" s="25">
        <v>1</v>
      </c>
      <c r="O169" s="25">
        <v>50</v>
      </c>
      <c r="P169" s="25">
        <v>1</v>
      </c>
      <c r="Q169" s="25">
        <v>2</v>
      </c>
      <c r="R169" s="25">
        <v>3.47</v>
      </c>
      <c r="S169" s="25">
        <v>1</v>
      </c>
      <c r="T169" s="61">
        <v>45107</v>
      </c>
      <c r="U169" s="25"/>
      <c r="V169" s="25"/>
      <c r="W169" s="62"/>
      <c r="X169" s="8"/>
      <c r="Y169" s="8"/>
      <c r="Z169" s="8"/>
    </row>
    <row r="170" spans="1:26">
      <c r="A170" s="20" t="s">
        <v>710</v>
      </c>
      <c r="B170" s="20" t="s">
        <v>711</v>
      </c>
      <c r="C170" s="20" t="s">
        <v>294</v>
      </c>
      <c r="D170" s="20">
        <v>1000</v>
      </c>
      <c r="E170" s="20" t="s">
        <v>332</v>
      </c>
      <c r="F170" s="20" t="s">
        <v>712</v>
      </c>
      <c r="G170" s="97">
        <v>1</v>
      </c>
      <c r="H170" s="20" t="s">
        <v>382</v>
      </c>
      <c r="I170" s="20">
        <v>3.53</v>
      </c>
      <c r="J170" s="20" t="s">
        <v>712</v>
      </c>
      <c r="K170" s="20">
        <v>0</v>
      </c>
      <c r="L170" s="20" t="s">
        <v>712</v>
      </c>
      <c r="M170" s="20">
        <v>1</v>
      </c>
      <c r="N170" s="20">
        <v>1</v>
      </c>
      <c r="O170" s="20">
        <v>50</v>
      </c>
      <c r="P170" s="20">
        <v>1</v>
      </c>
      <c r="Q170" s="20">
        <v>2</v>
      </c>
      <c r="R170" s="20">
        <v>3.53</v>
      </c>
      <c r="S170" s="20">
        <v>1</v>
      </c>
      <c r="T170" s="55">
        <v>45107</v>
      </c>
      <c r="U170" s="20"/>
      <c r="V170" s="20"/>
      <c r="W170" s="60"/>
      <c r="X170" s="8"/>
      <c r="Y170" s="8"/>
      <c r="Z170" s="8"/>
    </row>
    <row r="171" spans="1:26">
      <c r="A171" s="25" t="s">
        <v>183</v>
      </c>
      <c r="B171" s="25" t="s">
        <v>46</v>
      </c>
      <c r="C171" s="25" t="s">
        <v>294</v>
      </c>
      <c r="D171" s="25">
        <v>1000</v>
      </c>
      <c r="E171" s="25" t="s">
        <v>332</v>
      </c>
      <c r="F171" s="25" t="s">
        <v>713</v>
      </c>
      <c r="G171" s="96">
        <v>1</v>
      </c>
      <c r="H171" s="25" t="s">
        <v>382</v>
      </c>
      <c r="I171" s="25">
        <v>3.58</v>
      </c>
      <c r="J171" s="25" t="s">
        <v>713</v>
      </c>
      <c r="K171" s="25">
        <v>0</v>
      </c>
      <c r="L171" s="25" t="s">
        <v>713</v>
      </c>
      <c r="M171" s="25">
        <v>1</v>
      </c>
      <c r="N171" s="25">
        <v>1</v>
      </c>
      <c r="O171" s="25">
        <v>50</v>
      </c>
      <c r="P171" s="25">
        <v>1</v>
      </c>
      <c r="Q171" s="25">
        <v>2</v>
      </c>
      <c r="R171" s="25">
        <v>3.58</v>
      </c>
      <c r="S171" s="25">
        <v>1</v>
      </c>
      <c r="T171" s="61">
        <v>45107</v>
      </c>
      <c r="U171" s="25"/>
      <c r="V171" s="25"/>
      <c r="W171" s="62"/>
      <c r="X171" s="8"/>
      <c r="Y171" s="8"/>
      <c r="Z171" s="8"/>
    </row>
    <row r="172" spans="1:26">
      <c r="A172" s="20" t="s">
        <v>714</v>
      </c>
      <c r="B172" s="20" t="s">
        <v>715</v>
      </c>
      <c r="C172" s="20" t="s">
        <v>294</v>
      </c>
      <c r="D172" s="20">
        <v>1000</v>
      </c>
      <c r="E172" s="20" t="s">
        <v>327</v>
      </c>
      <c r="F172" s="20" t="s">
        <v>716</v>
      </c>
      <c r="G172" s="97">
        <v>1</v>
      </c>
      <c r="H172" s="20" t="s">
        <v>329</v>
      </c>
      <c r="I172" s="20">
        <v>3.63</v>
      </c>
      <c r="J172" s="20" t="s">
        <v>716</v>
      </c>
      <c r="K172" s="20"/>
      <c r="L172" s="20" t="s">
        <v>716</v>
      </c>
      <c r="M172" s="20">
        <v>1</v>
      </c>
      <c r="N172" s="20">
        <v>1</v>
      </c>
      <c r="O172" s="20">
        <v>100</v>
      </c>
      <c r="P172" s="20">
        <v>1</v>
      </c>
      <c r="Q172" s="20">
        <v>2</v>
      </c>
      <c r="R172" s="20">
        <v>3.63</v>
      </c>
      <c r="S172" s="20">
        <v>1</v>
      </c>
      <c r="T172" s="55">
        <v>45107</v>
      </c>
      <c r="U172" s="20"/>
      <c r="V172" s="20"/>
      <c r="W172" s="60"/>
      <c r="X172" s="8"/>
      <c r="Y172" s="8"/>
      <c r="Z172" s="8"/>
    </row>
    <row r="173" spans="1:26">
      <c r="A173" s="25" t="s">
        <v>717</v>
      </c>
      <c r="B173" s="25" t="s">
        <v>718</v>
      </c>
      <c r="C173" s="25" t="s">
        <v>294</v>
      </c>
      <c r="D173" s="25">
        <v>1000</v>
      </c>
      <c r="E173" s="25" t="s">
        <v>332</v>
      </c>
      <c r="F173" s="25" t="s">
        <v>719</v>
      </c>
      <c r="G173" s="96">
        <v>1</v>
      </c>
      <c r="H173" s="25" t="s">
        <v>382</v>
      </c>
      <c r="I173" s="25">
        <v>3.63</v>
      </c>
      <c r="J173" s="25" t="s">
        <v>719</v>
      </c>
      <c r="K173" s="25">
        <v>0</v>
      </c>
      <c r="L173" s="25" t="s">
        <v>719</v>
      </c>
      <c r="M173" s="25">
        <v>1</v>
      </c>
      <c r="N173" s="25">
        <v>1</v>
      </c>
      <c r="O173" s="25">
        <v>50</v>
      </c>
      <c r="P173" s="25">
        <v>1</v>
      </c>
      <c r="Q173" s="25">
        <v>2</v>
      </c>
      <c r="R173" s="25">
        <v>3.63</v>
      </c>
      <c r="S173" s="25">
        <v>1</v>
      </c>
      <c r="T173" s="61">
        <v>45107</v>
      </c>
      <c r="U173" s="25"/>
      <c r="V173" s="25"/>
      <c r="W173" s="62"/>
      <c r="X173" s="8"/>
      <c r="Y173" s="8"/>
      <c r="Z173" s="8"/>
    </row>
    <row r="174" spans="1:26">
      <c r="A174" s="20" t="s">
        <v>720</v>
      </c>
      <c r="B174" s="20" t="s">
        <v>721</v>
      </c>
      <c r="C174" s="20" t="s">
        <v>294</v>
      </c>
      <c r="D174" s="20">
        <v>180</v>
      </c>
      <c r="E174" s="20" t="s">
        <v>332</v>
      </c>
      <c r="F174" s="20" t="s">
        <v>722</v>
      </c>
      <c r="G174" s="97">
        <v>1</v>
      </c>
      <c r="H174" s="20" t="s">
        <v>295</v>
      </c>
      <c r="I174" s="20">
        <v>3.68</v>
      </c>
      <c r="J174" s="20" t="s">
        <v>722</v>
      </c>
      <c r="K174" s="20">
        <v>0</v>
      </c>
      <c r="L174" s="20" t="s">
        <v>722</v>
      </c>
      <c r="M174" s="20">
        <v>1</v>
      </c>
      <c r="N174" s="20">
        <v>1</v>
      </c>
      <c r="O174" s="20">
        <v>50</v>
      </c>
      <c r="P174" s="20">
        <v>1</v>
      </c>
      <c r="Q174" s="20">
        <v>2</v>
      </c>
      <c r="R174" s="20">
        <v>3.68</v>
      </c>
      <c r="S174" s="20">
        <v>1</v>
      </c>
      <c r="T174" s="55">
        <v>45107</v>
      </c>
      <c r="U174" s="20"/>
      <c r="V174" s="20"/>
      <c r="W174" s="60"/>
      <c r="X174" s="8"/>
      <c r="Y174" s="8"/>
      <c r="Z174" s="8"/>
    </row>
    <row r="175" spans="1:26">
      <c r="A175" s="25" t="s">
        <v>723</v>
      </c>
      <c r="B175" s="25" t="s">
        <v>724</v>
      </c>
      <c r="C175" s="25" t="s">
        <v>294</v>
      </c>
      <c r="D175" s="25">
        <v>1</v>
      </c>
      <c r="E175" s="25" t="s">
        <v>295</v>
      </c>
      <c r="F175" s="25" t="s">
        <v>725</v>
      </c>
      <c r="G175" s="96">
        <v>1</v>
      </c>
      <c r="H175" s="25" t="s">
        <v>295</v>
      </c>
      <c r="I175" s="25">
        <v>3.68</v>
      </c>
      <c r="J175" s="25" t="s">
        <v>725</v>
      </c>
      <c r="K175" s="25">
        <v>0</v>
      </c>
      <c r="L175" s="25" t="s">
        <v>725</v>
      </c>
      <c r="M175" s="25">
        <v>1</v>
      </c>
      <c r="N175" s="25">
        <v>1</v>
      </c>
      <c r="O175" s="25">
        <v>50</v>
      </c>
      <c r="P175" s="25">
        <v>1</v>
      </c>
      <c r="Q175" s="25">
        <v>2</v>
      </c>
      <c r="R175" s="25">
        <v>3.68</v>
      </c>
      <c r="S175" s="25">
        <v>1</v>
      </c>
      <c r="T175" s="61">
        <v>45107</v>
      </c>
      <c r="U175" s="25"/>
      <c r="V175" s="25"/>
      <c r="W175" s="62"/>
      <c r="X175" s="8"/>
      <c r="Y175" s="8"/>
      <c r="Z175" s="8"/>
    </row>
    <row r="176" spans="1:26">
      <c r="A176" s="20" t="s">
        <v>726</v>
      </c>
      <c r="B176" s="20" t="s">
        <v>727</v>
      </c>
      <c r="C176" s="20" t="s">
        <v>294</v>
      </c>
      <c r="D176" s="20">
        <v>125</v>
      </c>
      <c r="E176" s="20" t="s">
        <v>332</v>
      </c>
      <c r="F176" s="20" t="s">
        <v>728</v>
      </c>
      <c r="G176" s="97">
        <v>1</v>
      </c>
      <c r="H176" s="20" t="s">
        <v>295</v>
      </c>
      <c r="I176" s="20">
        <v>3.74</v>
      </c>
      <c r="J176" s="20" t="s">
        <v>728</v>
      </c>
      <c r="K176" s="20">
        <v>0</v>
      </c>
      <c r="L176" s="20" t="s">
        <v>728</v>
      </c>
      <c r="M176" s="20">
        <v>1</v>
      </c>
      <c r="N176" s="20">
        <v>1</v>
      </c>
      <c r="O176" s="20">
        <v>50</v>
      </c>
      <c r="P176" s="20">
        <v>1</v>
      </c>
      <c r="Q176" s="20">
        <v>2</v>
      </c>
      <c r="R176" s="20">
        <v>3.74</v>
      </c>
      <c r="S176" s="20">
        <v>1</v>
      </c>
      <c r="T176" s="55">
        <v>45107</v>
      </c>
      <c r="U176" s="20"/>
      <c r="V176" s="20"/>
      <c r="W176" s="60"/>
      <c r="X176" s="8"/>
      <c r="Y176" s="8"/>
      <c r="Z176" s="8"/>
    </row>
    <row r="177" spans="1:26">
      <c r="A177" s="25" t="s">
        <v>729</v>
      </c>
      <c r="B177" s="25" t="s">
        <v>730</v>
      </c>
      <c r="C177" s="25" t="s">
        <v>294</v>
      </c>
      <c r="D177" s="25">
        <v>2000</v>
      </c>
      <c r="E177" s="25" t="s">
        <v>332</v>
      </c>
      <c r="F177" s="25" t="s">
        <v>731</v>
      </c>
      <c r="G177" s="96">
        <v>2</v>
      </c>
      <c r="H177" s="25" t="s">
        <v>382</v>
      </c>
      <c r="I177" s="25">
        <v>1.87</v>
      </c>
      <c r="J177" s="25" t="s">
        <v>731</v>
      </c>
      <c r="K177" s="25">
        <v>0</v>
      </c>
      <c r="L177" s="25" t="s">
        <v>731</v>
      </c>
      <c r="M177" s="25">
        <v>2</v>
      </c>
      <c r="N177" s="25">
        <v>1</v>
      </c>
      <c r="O177" s="25">
        <v>50</v>
      </c>
      <c r="P177" s="25">
        <v>1</v>
      </c>
      <c r="Q177" s="25">
        <v>2</v>
      </c>
      <c r="R177" s="25">
        <v>3.74</v>
      </c>
      <c r="S177" s="25">
        <v>1</v>
      </c>
      <c r="T177" s="61">
        <v>45107</v>
      </c>
      <c r="U177" s="25"/>
      <c r="V177" s="25"/>
      <c r="W177" s="62"/>
      <c r="X177" s="8"/>
      <c r="Y177" s="8"/>
      <c r="Z177" s="8"/>
    </row>
    <row r="178" spans="1:26">
      <c r="A178" s="20" t="s">
        <v>732</v>
      </c>
      <c r="B178" s="20" t="s">
        <v>733</v>
      </c>
      <c r="C178" s="20" t="s">
        <v>294</v>
      </c>
      <c r="D178" s="20">
        <v>70</v>
      </c>
      <c r="E178" s="20" t="s">
        <v>332</v>
      </c>
      <c r="F178" s="20" t="s">
        <v>734</v>
      </c>
      <c r="G178" s="97">
        <v>1</v>
      </c>
      <c r="H178" s="20" t="s">
        <v>295</v>
      </c>
      <c r="I178" s="20">
        <v>3.74</v>
      </c>
      <c r="J178" s="20" t="s">
        <v>734</v>
      </c>
      <c r="K178" s="20">
        <v>0</v>
      </c>
      <c r="L178" s="20" t="s">
        <v>734</v>
      </c>
      <c r="M178" s="20">
        <v>1</v>
      </c>
      <c r="N178" s="20">
        <v>1</v>
      </c>
      <c r="O178" s="20">
        <v>50</v>
      </c>
      <c r="P178" s="20">
        <v>1</v>
      </c>
      <c r="Q178" s="20">
        <v>2</v>
      </c>
      <c r="R178" s="20">
        <v>3.74</v>
      </c>
      <c r="S178" s="20">
        <v>1</v>
      </c>
      <c r="T178" s="55">
        <v>45107</v>
      </c>
      <c r="U178" s="20"/>
      <c r="V178" s="20"/>
      <c r="W178" s="60"/>
      <c r="X178" s="8"/>
      <c r="Y178" s="8"/>
      <c r="Z178" s="8"/>
    </row>
    <row r="179" spans="1:26">
      <c r="A179" s="25" t="s">
        <v>735</v>
      </c>
      <c r="B179" s="25" t="s">
        <v>736</v>
      </c>
      <c r="C179" s="25" t="s">
        <v>294</v>
      </c>
      <c r="D179" s="25">
        <v>500</v>
      </c>
      <c r="E179" s="25" t="s">
        <v>332</v>
      </c>
      <c r="F179" s="25" t="s">
        <v>737</v>
      </c>
      <c r="G179" s="96">
        <v>1</v>
      </c>
      <c r="H179" s="25" t="s">
        <v>295</v>
      </c>
      <c r="I179" s="25">
        <v>3.84</v>
      </c>
      <c r="J179" s="25" t="s">
        <v>737</v>
      </c>
      <c r="K179" s="25">
        <v>0</v>
      </c>
      <c r="L179" s="25" t="s">
        <v>737</v>
      </c>
      <c r="M179" s="25">
        <v>1</v>
      </c>
      <c r="N179" s="25">
        <v>1</v>
      </c>
      <c r="O179" s="25">
        <v>50</v>
      </c>
      <c r="P179" s="25">
        <v>1</v>
      </c>
      <c r="Q179" s="25">
        <v>2</v>
      </c>
      <c r="R179" s="25">
        <v>3.84</v>
      </c>
      <c r="S179" s="25">
        <v>1</v>
      </c>
      <c r="T179" s="61">
        <v>45107</v>
      </c>
      <c r="U179" s="25"/>
      <c r="V179" s="25"/>
      <c r="W179" s="62"/>
      <c r="X179" s="8"/>
      <c r="Y179" s="8"/>
      <c r="Z179" s="8"/>
    </row>
    <row r="180" spans="1:26">
      <c r="A180" s="20" t="s">
        <v>735</v>
      </c>
      <c r="B180" s="20" t="s">
        <v>738</v>
      </c>
      <c r="C180" s="20" t="s">
        <v>294</v>
      </c>
      <c r="D180" s="20">
        <v>1</v>
      </c>
      <c r="E180" s="20" t="s">
        <v>295</v>
      </c>
      <c r="F180" s="20" t="s">
        <v>739</v>
      </c>
      <c r="G180" s="97">
        <v>1</v>
      </c>
      <c r="H180" s="20" t="s">
        <v>295</v>
      </c>
      <c r="I180" s="20">
        <v>3.84</v>
      </c>
      <c r="J180" s="20" t="s">
        <v>739</v>
      </c>
      <c r="K180" s="20"/>
      <c r="L180" s="20" t="s">
        <v>739</v>
      </c>
      <c r="M180" s="20">
        <v>1</v>
      </c>
      <c r="N180" s="20">
        <v>1</v>
      </c>
      <c r="O180" s="20">
        <v>100</v>
      </c>
      <c r="P180" s="20">
        <v>1</v>
      </c>
      <c r="Q180" s="20">
        <v>2</v>
      </c>
      <c r="R180" s="20">
        <v>3.84</v>
      </c>
      <c r="S180" s="20">
        <v>1</v>
      </c>
      <c r="T180" s="55">
        <v>45107</v>
      </c>
      <c r="U180" s="20"/>
      <c r="V180" s="20"/>
      <c r="W180" s="60"/>
      <c r="X180" s="8"/>
      <c r="Y180" s="8"/>
      <c r="Z180" s="8"/>
    </row>
    <row r="181" spans="1:26">
      <c r="A181" s="25" t="s">
        <v>740</v>
      </c>
      <c r="B181" s="25" t="s">
        <v>741</v>
      </c>
      <c r="C181" s="25" t="s">
        <v>294</v>
      </c>
      <c r="D181" s="25">
        <v>454</v>
      </c>
      <c r="E181" s="25" t="s">
        <v>332</v>
      </c>
      <c r="F181" s="25" t="s">
        <v>742</v>
      </c>
      <c r="G181" s="96">
        <v>1</v>
      </c>
      <c r="H181" s="25" t="s">
        <v>295</v>
      </c>
      <c r="I181" s="25">
        <v>3.84</v>
      </c>
      <c r="J181" s="25" t="s">
        <v>742</v>
      </c>
      <c r="K181" s="25">
        <v>0</v>
      </c>
      <c r="L181" s="25" t="s">
        <v>742</v>
      </c>
      <c r="M181" s="25">
        <v>1</v>
      </c>
      <c r="N181" s="25">
        <v>1</v>
      </c>
      <c r="O181" s="25">
        <v>50</v>
      </c>
      <c r="P181" s="25">
        <v>1</v>
      </c>
      <c r="Q181" s="25">
        <v>2</v>
      </c>
      <c r="R181" s="25">
        <v>3.84</v>
      </c>
      <c r="S181" s="25">
        <v>1</v>
      </c>
      <c r="T181" s="61">
        <v>45107</v>
      </c>
      <c r="U181" s="25"/>
      <c r="V181" s="25"/>
      <c r="W181" s="62"/>
      <c r="X181" s="8"/>
      <c r="Y181" s="8"/>
      <c r="Z181" s="8"/>
    </row>
    <row r="182" spans="1:26">
      <c r="A182" s="20" t="s">
        <v>237</v>
      </c>
      <c r="B182" s="20" t="s">
        <v>101</v>
      </c>
      <c r="C182" s="20" t="s">
        <v>294</v>
      </c>
      <c r="D182" s="20">
        <v>6</v>
      </c>
      <c r="E182" s="20" t="s">
        <v>295</v>
      </c>
      <c r="F182" s="20" t="s">
        <v>743</v>
      </c>
      <c r="G182" s="97">
        <v>6</v>
      </c>
      <c r="H182" s="20" t="s">
        <v>295</v>
      </c>
      <c r="I182" s="20">
        <v>0.64</v>
      </c>
      <c r="J182" s="20" t="s">
        <v>743</v>
      </c>
      <c r="K182" s="20">
        <v>0</v>
      </c>
      <c r="L182" s="20" t="s">
        <v>743</v>
      </c>
      <c r="M182" s="20">
        <v>6</v>
      </c>
      <c r="N182" s="20">
        <v>1</v>
      </c>
      <c r="O182" s="20">
        <v>50</v>
      </c>
      <c r="P182" s="20">
        <v>1</v>
      </c>
      <c r="Q182" s="20">
        <v>2</v>
      </c>
      <c r="R182" s="20">
        <v>3.84</v>
      </c>
      <c r="S182" s="20">
        <v>1</v>
      </c>
      <c r="T182" s="55">
        <v>45107</v>
      </c>
      <c r="U182" s="20"/>
      <c r="V182" s="20"/>
      <c r="W182" s="60"/>
      <c r="X182" s="8"/>
      <c r="Y182" s="8"/>
      <c r="Z182" s="8"/>
    </row>
    <row r="183" spans="1:26">
      <c r="A183" s="25" t="s">
        <v>744</v>
      </c>
      <c r="B183" s="25" t="s">
        <v>745</v>
      </c>
      <c r="C183" s="25" t="s">
        <v>294</v>
      </c>
      <c r="D183" s="25">
        <v>6</v>
      </c>
      <c r="E183" s="25" t="s">
        <v>295</v>
      </c>
      <c r="F183" s="25" t="s">
        <v>746</v>
      </c>
      <c r="G183" s="96">
        <v>6</v>
      </c>
      <c r="H183" s="25" t="s">
        <v>295</v>
      </c>
      <c r="I183" s="25">
        <v>0.64</v>
      </c>
      <c r="J183" s="25" t="s">
        <v>746</v>
      </c>
      <c r="K183" s="25">
        <v>0</v>
      </c>
      <c r="L183" s="25" t="s">
        <v>746</v>
      </c>
      <c r="M183" s="25">
        <v>6</v>
      </c>
      <c r="N183" s="25">
        <v>1</v>
      </c>
      <c r="O183" s="25">
        <v>50</v>
      </c>
      <c r="P183" s="25">
        <v>1</v>
      </c>
      <c r="Q183" s="25">
        <v>2</v>
      </c>
      <c r="R183" s="25">
        <v>3.84</v>
      </c>
      <c r="S183" s="25">
        <v>1</v>
      </c>
      <c r="T183" s="61">
        <v>45107</v>
      </c>
      <c r="U183" s="25"/>
      <c r="V183" s="25"/>
      <c r="W183" s="62"/>
      <c r="X183" s="8"/>
      <c r="Y183" s="8"/>
      <c r="Z183" s="8"/>
    </row>
    <row r="184" spans="1:26">
      <c r="A184" s="20" t="s">
        <v>747</v>
      </c>
      <c r="B184" s="20" t="s">
        <v>748</v>
      </c>
      <c r="C184" s="20" t="s">
        <v>294</v>
      </c>
      <c r="D184" s="20">
        <v>15</v>
      </c>
      <c r="E184" s="20" t="s">
        <v>295</v>
      </c>
      <c r="F184" s="20" t="s">
        <v>749</v>
      </c>
      <c r="G184" s="97">
        <v>15</v>
      </c>
      <c r="H184" s="20" t="s">
        <v>295</v>
      </c>
      <c r="I184" s="20">
        <v>0.26</v>
      </c>
      <c r="J184" s="20" t="s">
        <v>749</v>
      </c>
      <c r="K184" s="20">
        <v>0</v>
      </c>
      <c r="L184" s="20" t="s">
        <v>749</v>
      </c>
      <c r="M184" s="20">
        <v>15</v>
      </c>
      <c r="N184" s="20">
        <v>1</v>
      </c>
      <c r="O184" s="20">
        <v>50</v>
      </c>
      <c r="P184" s="20">
        <v>1</v>
      </c>
      <c r="Q184" s="20">
        <v>2</v>
      </c>
      <c r="R184" s="20">
        <v>3.95</v>
      </c>
      <c r="S184" s="20">
        <v>1</v>
      </c>
      <c r="T184" s="55">
        <v>45107</v>
      </c>
      <c r="U184" s="20"/>
      <c r="V184" s="20"/>
      <c r="W184" s="60"/>
      <c r="X184" s="8"/>
      <c r="Y184" s="8"/>
      <c r="Z184" s="8"/>
    </row>
    <row r="185" spans="1:26">
      <c r="A185" s="25" t="s">
        <v>750</v>
      </c>
      <c r="B185" s="25" t="s">
        <v>748</v>
      </c>
      <c r="C185" s="25" t="s">
        <v>294</v>
      </c>
      <c r="D185" s="25">
        <v>15</v>
      </c>
      <c r="E185" s="25" t="s">
        <v>295</v>
      </c>
      <c r="F185" s="25" t="s">
        <v>749</v>
      </c>
      <c r="G185" s="96">
        <v>15</v>
      </c>
      <c r="H185" s="25" t="s">
        <v>295</v>
      </c>
      <c r="I185" s="25">
        <v>0.26</v>
      </c>
      <c r="J185" s="25" t="s">
        <v>749</v>
      </c>
      <c r="K185" s="25">
        <v>0</v>
      </c>
      <c r="L185" s="25" t="s">
        <v>749</v>
      </c>
      <c r="M185" s="25">
        <v>15</v>
      </c>
      <c r="N185" s="25">
        <v>1</v>
      </c>
      <c r="O185" s="25">
        <v>50</v>
      </c>
      <c r="P185" s="25">
        <v>1</v>
      </c>
      <c r="Q185" s="25">
        <v>2</v>
      </c>
      <c r="R185" s="25">
        <v>3.95</v>
      </c>
      <c r="S185" s="25">
        <v>1</v>
      </c>
      <c r="T185" s="61">
        <v>45107</v>
      </c>
      <c r="U185" s="25"/>
      <c r="V185" s="25"/>
      <c r="W185" s="62"/>
      <c r="X185" s="8"/>
      <c r="Y185" s="8"/>
      <c r="Z185" s="8"/>
    </row>
    <row r="186" spans="1:26">
      <c r="A186" s="20" t="s">
        <v>751</v>
      </c>
      <c r="B186" s="20" t="s">
        <v>752</v>
      </c>
      <c r="C186" s="20" t="s">
        <v>294</v>
      </c>
      <c r="D186" s="20">
        <v>125</v>
      </c>
      <c r="E186" s="20" t="s">
        <v>332</v>
      </c>
      <c r="F186" s="20" t="s">
        <v>753</v>
      </c>
      <c r="G186" s="97">
        <v>1</v>
      </c>
      <c r="H186" s="20" t="s">
        <v>295</v>
      </c>
      <c r="I186" s="20">
        <v>4</v>
      </c>
      <c r="J186" s="20" t="s">
        <v>753</v>
      </c>
      <c r="K186" s="20">
        <v>0</v>
      </c>
      <c r="L186" s="20" t="s">
        <v>753</v>
      </c>
      <c r="M186" s="20">
        <v>1</v>
      </c>
      <c r="N186" s="20">
        <v>1</v>
      </c>
      <c r="O186" s="20">
        <v>50</v>
      </c>
      <c r="P186" s="20">
        <v>1</v>
      </c>
      <c r="Q186" s="20">
        <v>2</v>
      </c>
      <c r="R186" s="20">
        <v>4</v>
      </c>
      <c r="S186" s="20">
        <v>1</v>
      </c>
      <c r="T186" s="55">
        <v>45107</v>
      </c>
      <c r="U186" s="20"/>
      <c r="V186" s="20"/>
      <c r="W186" s="60"/>
      <c r="X186" s="8"/>
      <c r="Y186" s="8"/>
      <c r="Z186" s="8"/>
    </row>
    <row r="187" spans="1:26">
      <c r="A187" s="25" t="s">
        <v>754</v>
      </c>
      <c r="B187" s="25" t="s">
        <v>755</v>
      </c>
      <c r="C187" s="25" t="s">
        <v>294</v>
      </c>
      <c r="D187" s="25">
        <v>1000</v>
      </c>
      <c r="E187" s="25" t="s">
        <v>332</v>
      </c>
      <c r="F187" s="25" t="s">
        <v>756</v>
      </c>
      <c r="G187" s="96">
        <v>1</v>
      </c>
      <c r="H187" s="25" t="s">
        <v>382</v>
      </c>
      <c r="I187" s="25">
        <v>4.05</v>
      </c>
      <c r="J187" s="25" t="s">
        <v>756</v>
      </c>
      <c r="K187" s="25">
        <v>0</v>
      </c>
      <c r="L187" s="25" t="s">
        <v>756</v>
      </c>
      <c r="M187" s="25">
        <v>1</v>
      </c>
      <c r="N187" s="25">
        <v>1</v>
      </c>
      <c r="O187" s="25">
        <v>50</v>
      </c>
      <c r="P187" s="25">
        <v>1</v>
      </c>
      <c r="Q187" s="25">
        <v>2</v>
      </c>
      <c r="R187" s="25">
        <v>4.05</v>
      </c>
      <c r="S187" s="25">
        <v>1</v>
      </c>
      <c r="T187" s="61">
        <v>45107</v>
      </c>
      <c r="U187" s="25"/>
      <c r="V187" s="25"/>
      <c r="W187" s="62"/>
      <c r="X187" s="8"/>
      <c r="Y187" s="8"/>
      <c r="Z187" s="8"/>
    </row>
    <row r="188" spans="1:26">
      <c r="A188" s="20" t="s">
        <v>757</v>
      </c>
      <c r="B188" s="20" t="s">
        <v>758</v>
      </c>
      <c r="C188" s="20" t="s">
        <v>294</v>
      </c>
      <c r="D188" s="20">
        <v>30</v>
      </c>
      <c r="E188" s="20" t="s">
        <v>332</v>
      </c>
      <c r="F188" s="20" t="s">
        <v>759</v>
      </c>
      <c r="G188" s="97">
        <v>1</v>
      </c>
      <c r="H188" s="20" t="s">
        <v>295</v>
      </c>
      <c r="I188" s="20">
        <v>4.16</v>
      </c>
      <c r="J188" s="20" t="s">
        <v>759</v>
      </c>
      <c r="K188" s="20">
        <v>0</v>
      </c>
      <c r="L188" s="20" t="s">
        <v>759</v>
      </c>
      <c r="M188" s="20">
        <v>1</v>
      </c>
      <c r="N188" s="20">
        <v>1</v>
      </c>
      <c r="O188" s="20">
        <v>50</v>
      </c>
      <c r="P188" s="20">
        <v>1</v>
      </c>
      <c r="Q188" s="20">
        <v>2</v>
      </c>
      <c r="R188" s="20">
        <v>4.16</v>
      </c>
      <c r="S188" s="20">
        <v>1</v>
      </c>
      <c r="T188" s="55">
        <v>45107</v>
      </c>
      <c r="U188" s="20"/>
      <c r="V188" s="20"/>
      <c r="W188" s="60"/>
      <c r="X188" s="8"/>
      <c r="Y188" s="8"/>
      <c r="Z188" s="8"/>
    </row>
    <row r="189" spans="1:26">
      <c r="A189" s="25" t="s">
        <v>254</v>
      </c>
      <c r="B189" s="25" t="s">
        <v>760</v>
      </c>
      <c r="C189" s="25" t="s">
        <v>294</v>
      </c>
      <c r="D189" s="25">
        <v>250</v>
      </c>
      <c r="E189" s="25" t="s">
        <v>332</v>
      </c>
      <c r="F189" s="25" t="s">
        <v>761</v>
      </c>
      <c r="G189" s="96">
        <v>1</v>
      </c>
      <c r="H189" s="25" t="s">
        <v>295</v>
      </c>
      <c r="I189" s="25">
        <v>4.16</v>
      </c>
      <c r="J189" s="25" t="s">
        <v>761</v>
      </c>
      <c r="K189" s="25">
        <v>0</v>
      </c>
      <c r="L189" s="25" t="s">
        <v>761</v>
      </c>
      <c r="M189" s="25">
        <v>1</v>
      </c>
      <c r="N189" s="25">
        <v>1</v>
      </c>
      <c r="O189" s="25">
        <v>50</v>
      </c>
      <c r="P189" s="25">
        <v>1</v>
      </c>
      <c r="Q189" s="25">
        <v>2</v>
      </c>
      <c r="R189" s="25">
        <v>4.16</v>
      </c>
      <c r="S189" s="25">
        <v>1</v>
      </c>
      <c r="T189" s="61">
        <v>45107</v>
      </c>
      <c r="U189" s="25"/>
      <c r="V189" s="25"/>
      <c r="W189" s="62"/>
      <c r="X189" s="8"/>
      <c r="Y189" s="8"/>
      <c r="Z189" s="8"/>
    </row>
    <row r="190" spans="1:26">
      <c r="A190" s="20" t="s">
        <v>762</v>
      </c>
      <c r="B190" s="20" t="s">
        <v>763</v>
      </c>
      <c r="C190" s="20" t="s">
        <v>294</v>
      </c>
      <c r="D190" s="20">
        <v>1000</v>
      </c>
      <c r="E190" s="20" t="s">
        <v>332</v>
      </c>
      <c r="F190" s="20" t="s">
        <v>764</v>
      </c>
      <c r="G190" s="97">
        <v>1</v>
      </c>
      <c r="H190" s="20" t="s">
        <v>382</v>
      </c>
      <c r="I190" s="20">
        <v>4.16</v>
      </c>
      <c r="J190" s="20" t="s">
        <v>764</v>
      </c>
      <c r="K190" s="20">
        <v>0</v>
      </c>
      <c r="L190" s="20" t="s">
        <v>764</v>
      </c>
      <c r="M190" s="20">
        <v>1</v>
      </c>
      <c r="N190" s="20">
        <v>1</v>
      </c>
      <c r="O190" s="20">
        <v>50</v>
      </c>
      <c r="P190" s="20">
        <v>1</v>
      </c>
      <c r="Q190" s="20">
        <v>2</v>
      </c>
      <c r="R190" s="20">
        <v>4.16</v>
      </c>
      <c r="S190" s="20">
        <v>1</v>
      </c>
      <c r="T190" s="55">
        <v>45107</v>
      </c>
      <c r="U190" s="20"/>
      <c r="V190" s="20"/>
      <c r="W190" s="60"/>
      <c r="X190" s="8"/>
      <c r="Y190" s="8"/>
      <c r="Z190" s="8"/>
    </row>
    <row r="191" spans="1:26">
      <c r="A191" s="25" t="s">
        <v>765</v>
      </c>
      <c r="B191" s="25" t="s">
        <v>766</v>
      </c>
      <c r="C191" s="25" t="s">
        <v>294</v>
      </c>
      <c r="D191" s="25">
        <v>1000</v>
      </c>
      <c r="E191" s="25" t="s">
        <v>332</v>
      </c>
      <c r="F191" s="25" t="s">
        <v>767</v>
      </c>
      <c r="G191" s="96">
        <v>1</v>
      </c>
      <c r="H191" s="25" t="s">
        <v>382</v>
      </c>
      <c r="I191" s="25">
        <v>4.16</v>
      </c>
      <c r="J191" s="25" t="s">
        <v>767</v>
      </c>
      <c r="K191" s="25">
        <v>0</v>
      </c>
      <c r="L191" s="25" t="s">
        <v>767</v>
      </c>
      <c r="M191" s="25">
        <v>1</v>
      </c>
      <c r="N191" s="25">
        <v>1</v>
      </c>
      <c r="O191" s="25">
        <v>50</v>
      </c>
      <c r="P191" s="25">
        <v>1</v>
      </c>
      <c r="Q191" s="25">
        <v>2</v>
      </c>
      <c r="R191" s="25">
        <v>4.16</v>
      </c>
      <c r="S191" s="25">
        <v>1</v>
      </c>
      <c r="T191" s="61">
        <v>45107</v>
      </c>
      <c r="U191" s="25"/>
      <c r="V191" s="25"/>
      <c r="W191" s="62"/>
      <c r="X191" s="8"/>
      <c r="Y191" s="8"/>
      <c r="Z191" s="8"/>
    </row>
    <row r="192" spans="1:26">
      <c r="A192" s="20" t="s">
        <v>768</v>
      </c>
      <c r="B192" s="20" t="s">
        <v>769</v>
      </c>
      <c r="C192" s="20" t="s">
        <v>294</v>
      </c>
      <c r="D192" s="20">
        <v>2000</v>
      </c>
      <c r="E192" s="20" t="s">
        <v>332</v>
      </c>
      <c r="F192" s="20" t="s">
        <v>770</v>
      </c>
      <c r="G192" s="97">
        <v>2</v>
      </c>
      <c r="H192" s="20" t="s">
        <v>382</v>
      </c>
      <c r="I192" s="20">
        <v>2.08</v>
      </c>
      <c r="J192" s="20" t="s">
        <v>770</v>
      </c>
      <c r="K192" s="20">
        <v>0</v>
      </c>
      <c r="L192" s="20" t="s">
        <v>770</v>
      </c>
      <c r="M192" s="20">
        <v>2</v>
      </c>
      <c r="N192" s="20">
        <v>1</v>
      </c>
      <c r="O192" s="20">
        <v>50</v>
      </c>
      <c r="P192" s="20">
        <v>1</v>
      </c>
      <c r="Q192" s="20">
        <v>2</v>
      </c>
      <c r="R192" s="20">
        <v>4.16</v>
      </c>
      <c r="S192" s="20">
        <v>1</v>
      </c>
      <c r="T192" s="55">
        <v>45107</v>
      </c>
      <c r="U192" s="20"/>
      <c r="V192" s="20"/>
      <c r="W192" s="60"/>
      <c r="X192" s="8"/>
      <c r="Y192" s="8"/>
      <c r="Z192" s="8"/>
    </row>
    <row r="193" spans="1:26">
      <c r="A193" s="25" t="s">
        <v>771</v>
      </c>
      <c r="B193" s="25" t="s">
        <v>772</v>
      </c>
      <c r="C193" s="25" t="s">
        <v>294</v>
      </c>
      <c r="D193" s="25">
        <v>1000</v>
      </c>
      <c r="E193" s="25" t="s">
        <v>332</v>
      </c>
      <c r="F193" s="25" t="s">
        <v>773</v>
      </c>
      <c r="G193" s="96">
        <v>1</v>
      </c>
      <c r="H193" s="25" t="s">
        <v>382</v>
      </c>
      <c r="I193" s="25">
        <v>4.16</v>
      </c>
      <c r="J193" s="25" t="s">
        <v>773</v>
      </c>
      <c r="K193" s="25">
        <v>0</v>
      </c>
      <c r="L193" s="25" t="s">
        <v>773</v>
      </c>
      <c r="M193" s="25">
        <v>1</v>
      </c>
      <c r="N193" s="25">
        <v>1</v>
      </c>
      <c r="O193" s="25">
        <v>50</v>
      </c>
      <c r="P193" s="25">
        <v>1</v>
      </c>
      <c r="Q193" s="25">
        <v>2</v>
      </c>
      <c r="R193" s="25">
        <v>4.16</v>
      </c>
      <c r="S193" s="25">
        <v>1</v>
      </c>
      <c r="T193" s="61">
        <v>45107</v>
      </c>
      <c r="U193" s="25"/>
      <c r="V193" s="25"/>
      <c r="W193" s="62"/>
      <c r="X193" s="8"/>
      <c r="Y193" s="8"/>
      <c r="Z193" s="8"/>
    </row>
    <row r="194" spans="1:26">
      <c r="A194" s="20" t="s">
        <v>774</v>
      </c>
      <c r="B194" s="20" t="s">
        <v>774</v>
      </c>
      <c r="C194" s="20" t="s">
        <v>294</v>
      </c>
      <c r="D194" s="20">
        <v>1</v>
      </c>
      <c r="E194" s="20" t="s">
        <v>295</v>
      </c>
      <c r="F194" s="20" t="s">
        <v>775</v>
      </c>
      <c r="G194" s="97">
        <v>1</v>
      </c>
      <c r="H194" s="20" t="s">
        <v>295</v>
      </c>
      <c r="I194" s="20">
        <v>4.16</v>
      </c>
      <c r="J194" s="20" t="s">
        <v>775</v>
      </c>
      <c r="K194" s="20">
        <v>0</v>
      </c>
      <c r="L194" s="20" t="s">
        <v>775</v>
      </c>
      <c r="M194" s="20">
        <v>1</v>
      </c>
      <c r="N194" s="20">
        <v>1</v>
      </c>
      <c r="O194" s="20">
        <v>50</v>
      </c>
      <c r="P194" s="20">
        <v>1</v>
      </c>
      <c r="Q194" s="20">
        <v>2</v>
      </c>
      <c r="R194" s="20">
        <v>4.16</v>
      </c>
      <c r="S194" s="20">
        <v>1</v>
      </c>
      <c r="T194" s="55">
        <v>45107</v>
      </c>
      <c r="U194" s="20"/>
      <c r="V194" s="20"/>
      <c r="W194" s="60"/>
      <c r="X194" s="8"/>
      <c r="Y194" s="8"/>
      <c r="Z194" s="8"/>
    </row>
    <row r="195" spans="1:26">
      <c r="A195" s="25" t="s">
        <v>776</v>
      </c>
      <c r="B195" s="25" t="s">
        <v>758</v>
      </c>
      <c r="C195" s="25" t="s">
        <v>294</v>
      </c>
      <c r="D195" s="25">
        <v>30</v>
      </c>
      <c r="E195" s="25" t="s">
        <v>332</v>
      </c>
      <c r="F195" s="25" t="s">
        <v>759</v>
      </c>
      <c r="G195" s="96">
        <v>1</v>
      </c>
      <c r="H195" s="25" t="s">
        <v>295</v>
      </c>
      <c r="I195" s="25">
        <v>4.16</v>
      </c>
      <c r="J195" s="25" t="s">
        <v>759</v>
      </c>
      <c r="K195" s="25">
        <v>0</v>
      </c>
      <c r="L195" s="25" t="s">
        <v>759</v>
      </c>
      <c r="M195" s="25">
        <v>1</v>
      </c>
      <c r="N195" s="25">
        <v>1</v>
      </c>
      <c r="O195" s="25">
        <v>50</v>
      </c>
      <c r="P195" s="25">
        <v>1</v>
      </c>
      <c r="Q195" s="25">
        <v>2</v>
      </c>
      <c r="R195" s="25">
        <v>4.16</v>
      </c>
      <c r="S195" s="25">
        <v>1</v>
      </c>
      <c r="T195" s="61">
        <v>45107</v>
      </c>
      <c r="U195" s="25"/>
      <c r="V195" s="25"/>
      <c r="W195" s="62"/>
      <c r="X195" s="8"/>
      <c r="Y195" s="8"/>
      <c r="Z195" s="8"/>
    </row>
    <row r="196" spans="1:26">
      <c r="A196" s="20" t="s">
        <v>777</v>
      </c>
      <c r="B196" s="20" t="s">
        <v>778</v>
      </c>
      <c r="C196" s="20" t="s">
        <v>294</v>
      </c>
      <c r="D196" s="20">
        <v>1</v>
      </c>
      <c r="E196" s="20" t="s">
        <v>295</v>
      </c>
      <c r="F196" s="20" t="s">
        <v>779</v>
      </c>
      <c r="G196" s="97">
        <v>1</v>
      </c>
      <c r="H196" s="20" t="s">
        <v>295</v>
      </c>
      <c r="I196" s="20">
        <v>4.16</v>
      </c>
      <c r="J196" s="20" t="s">
        <v>779</v>
      </c>
      <c r="K196" s="20">
        <v>0</v>
      </c>
      <c r="L196" s="20" t="s">
        <v>779</v>
      </c>
      <c r="M196" s="20">
        <v>1</v>
      </c>
      <c r="N196" s="20">
        <v>1</v>
      </c>
      <c r="O196" s="20">
        <v>50</v>
      </c>
      <c r="P196" s="20">
        <v>1</v>
      </c>
      <c r="Q196" s="20">
        <v>2</v>
      </c>
      <c r="R196" s="20">
        <v>4.16</v>
      </c>
      <c r="S196" s="20">
        <v>1</v>
      </c>
      <c r="T196" s="55">
        <v>45107</v>
      </c>
      <c r="U196" s="20"/>
      <c r="V196" s="20"/>
      <c r="W196" s="60"/>
      <c r="X196" s="8"/>
      <c r="Y196" s="8"/>
      <c r="Z196" s="8"/>
    </row>
    <row r="197" spans="1:26">
      <c r="A197" s="25" t="s">
        <v>780</v>
      </c>
      <c r="B197" s="25" t="s">
        <v>781</v>
      </c>
      <c r="C197" s="25" t="s">
        <v>294</v>
      </c>
      <c r="D197" s="25">
        <v>1000</v>
      </c>
      <c r="E197" s="25" t="s">
        <v>332</v>
      </c>
      <c r="F197" s="25" t="s">
        <v>782</v>
      </c>
      <c r="G197" s="96">
        <v>1</v>
      </c>
      <c r="H197" s="25" t="s">
        <v>382</v>
      </c>
      <c r="I197" s="25">
        <v>4.2</v>
      </c>
      <c r="J197" s="25" t="s">
        <v>782</v>
      </c>
      <c r="K197" s="25">
        <v>0</v>
      </c>
      <c r="L197" s="25" t="s">
        <v>782</v>
      </c>
      <c r="M197" s="25">
        <v>1</v>
      </c>
      <c r="N197" s="25">
        <v>1</v>
      </c>
      <c r="O197" s="25">
        <v>50</v>
      </c>
      <c r="P197" s="25">
        <v>1</v>
      </c>
      <c r="Q197" s="25">
        <v>2</v>
      </c>
      <c r="R197" s="25">
        <v>4.2</v>
      </c>
      <c r="S197" s="25">
        <v>1</v>
      </c>
      <c r="T197" s="61">
        <v>45107</v>
      </c>
      <c r="U197" s="25"/>
      <c r="V197" s="25"/>
      <c r="W197" s="62"/>
      <c r="X197" s="8"/>
      <c r="Y197" s="8"/>
      <c r="Z197" s="8"/>
    </row>
    <row r="198" spans="1:26">
      <c r="A198" s="20" t="s">
        <v>783</v>
      </c>
      <c r="B198" s="20" t="s">
        <v>784</v>
      </c>
      <c r="C198" s="20" t="s">
        <v>294</v>
      </c>
      <c r="D198" s="20">
        <v>200</v>
      </c>
      <c r="E198" s="20" t="s">
        <v>332</v>
      </c>
      <c r="F198" s="20" t="s">
        <v>785</v>
      </c>
      <c r="G198" s="97">
        <v>1</v>
      </c>
      <c r="H198" s="20" t="s">
        <v>295</v>
      </c>
      <c r="I198" s="20">
        <v>4.21</v>
      </c>
      <c r="J198" s="20" t="s">
        <v>785</v>
      </c>
      <c r="K198" s="20">
        <v>0</v>
      </c>
      <c r="L198" s="20" t="s">
        <v>785</v>
      </c>
      <c r="M198" s="20">
        <v>1</v>
      </c>
      <c r="N198" s="20">
        <v>1</v>
      </c>
      <c r="O198" s="20">
        <v>50</v>
      </c>
      <c r="P198" s="20">
        <v>1</v>
      </c>
      <c r="Q198" s="20">
        <v>2</v>
      </c>
      <c r="R198" s="20">
        <v>4.21</v>
      </c>
      <c r="S198" s="20">
        <v>1</v>
      </c>
      <c r="T198" s="55">
        <v>45107</v>
      </c>
      <c r="U198" s="20"/>
      <c r="V198" s="20"/>
      <c r="W198" s="60"/>
      <c r="X198" s="8"/>
      <c r="Y198" s="8"/>
      <c r="Z198" s="8"/>
    </row>
    <row r="199" spans="1:26">
      <c r="A199" s="25" t="s">
        <v>786</v>
      </c>
      <c r="B199" s="25" t="s">
        <v>787</v>
      </c>
      <c r="C199" s="25" t="s">
        <v>294</v>
      </c>
      <c r="D199" s="25">
        <v>1</v>
      </c>
      <c r="E199" s="25" t="s">
        <v>295</v>
      </c>
      <c r="F199" s="25" t="s">
        <v>788</v>
      </c>
      <c r="G199" s="96">
        <v>1</v>
      </c>
      <c r="H199" s="25" t="s">
        <v>295</v>
      </c>
      <c r="I199" s="25">
        <v>4.21</v>
      </c>
      <c r="J199" s="25" t="s">
        <v>788</v>
      </c>
      <c r="K199" s="25"/>
      <c r="L199" s="25" t="s">
        <v>788</v>
      </c>
      <c r="M199" s="25">
        <v>1</v>
      </c>
      <c r="N199" s="25">
        <v>1</v>
      </c>
      <c r="O199" s="25">
        <v>100</v>
      </c>
      <c r="P199" s="25">
        <v>1</v>
      </c>
      <c r="Q199" s="25">
        <v>2</v>
      </c>
      <c r="R199" s="25">
        <v>4.21</v>
      </c>
      <c r="S199" s="25">
        <v>1</v>
      </c>
      <c r="T199" s="61">
        <v>45107</v>
      </c>
      <c r="U199" s="25"/>
      <c r="V199" s="25"/>
      <c r="W199" s="62"/>
      <c r="X199" s="8"/>
      <c r="Y199" s="8"/>
      <c r="Z199" s="8"/>
    </row>
    <row r="200" spans="1:26">
      <c r="A200" s="20" t="s">
        <v>789</v>
      </c>
      <c r="B200" s="20" t="s">
        <v>790</v>
      </c>
      <c r="C200" s="20" t="s">
        <v>294</v>
      </c>
      <c r="D200" s="20">
        <v>730</v>
      </c>
      <c r="E200" s="20" t="s">
        <v>327</v>
      </c>
      <c r="F200" s="20" t="s">
        <v>791</v>
      </c>
      <c r="G200" s="97">
        <v>1</v>
      </c>
      <c r="H200" s="20" t="s">
        <v>295</v>
      </c>
      <c r="I200" s="20">
        <v>4.21</v>
      </c>
      <c r="J200" s="20" t="s">
        <v>791</v>
      </c>
      <c r="K200" s="20"/>
      <c r="L200" s="20" t="s">
        <v>791</v>
      </c>
      <c r="M200" s="20">
        <v>1</v>
      </c>
      <c r="N200" s="20">
        <v>1</v>
      </c>
      <c r="O200" s="20">
        <v>100</v>
      </c>
      <c r="P200" s="20">
        <v>1</v>
      </c>
      <c r="Q200" s="20">
        <v>2</v>
      </c>
      <c r="R200" s="20">
        <v>4.21</v>
      </c>
      <c r="S200" s="20">
        <v>1</v>
      </c>
      <c r="T200" s="55">
        <v>45107</v>
      </c>
      <c r="U200" s="20"/>
      <c r="V200" s="20"/>
      <c r="W200" s="60"/>
      <c r="X200" s="8"/>
      <c r="Y200" s="8"/>
      <c r="Z200" s="8"/>
    </row>
    <row r="201" spans="1:26">
      <c r="A201" s="25" t="s">
        <v>792</v>
      </c>
      <c r="B201" s="25" t="s">
        <v>793</v>
      </c>
      <c r="C201" s="25" t="s">
        <v>294</v>
      </c>
      <c r="D201" s="25">
        <v>500</v>
      </c>
      <c r="E201" s="25" t="s">
        <v>332</v>
      </c>
      <c r="F201" s="25" t="s">
        <v>794</v>
      </c>
      <c r="G201" s="96">
        <v>1</v>
      </c>
      <c r="H201" s="25" t="s">
        <v>295</v>
      </c>
      <c r="I201" s="25">
        <v>4.21</v>
      </c>
      <c r="J201" s="25" t="s">
        <v>794</v>
      </c>
      <c r="K201" s="25">
        <v>0</v>
      </c>
      <c r="L201" s="25" t="s">
        <v>794</v>
      </c>
      <c r="M201" s="25">
        <v>1</v>
      </c>
      <c r="N201" s="25">
        <v>1</v>
      </c>
      <c r="O201" s="25">
        <v>50</v>
      </c>
      <c r="P201" s="25">
        <v>1</v>
      </c>
      <c r="Q201" s="25">
        <v>2</v>
      </c>
      <c r="R201" s="25">
        <v>4.21</v>
      </c>
      <c r="S201" s="25">
        <v>1</v>
      </c>
      <c r="T201" s="61">
        <v>45107</v>
      </c>
      <c r="U201" s="25"/>
      <c r="V201" s="25"/>
      <c r="W201" s="62"/>
      <c r="X201" s="8"/>
      <c r="Y201" s="8"/>
      <c r="Z201" s="8"/>
    </row>
    <row r="202" spans="1:26">
      <c r="A202" s="20">
        <v>33070</v>
      </c>
      <c r="B202" s="20" t="s">
        <v>795</v>
      </c>
      <c r="C202" s="20" t="s">
        <v>294</v>
      </c>
      <c r="D202" s="20">
        <v>1000</v>
      </c>
      <c r="E202" s="20" t="s">
        <v>332</v>
      </c>
      <c r="F202" s="20" t="s">
        <v>796</v>
      </c>
      <c r="G202" s="97">
        <v>1</v>
      </c>
      <c r="H202" s="20" t="s">
        <v>382</v>
      </c>
      <c r="I202" s="20">
        <v>4.21</v>
      </c>
      <c r="J202" s="20" t="s">
        <v>796</v>
      </c>
      <c r="K202" s="20"/>
      <c r="L202" s="20" t="s">
        <v>796</v>
      </c>
      <c r="M202" s="20">
        <v>1</v>
      </c>
      <c r="N202" s="20">
        <v>1</v>
      </c>
      <c r="O202" s="20">
        <v>100</v>
      </c>
      <c r="P202" s="20">
        <v>1</v>
      </c>
      <c r="Q202" s="20">
        <v>2</v>
      </c>
      <c r="R202" s="20">
        <v>4.21</v>
      </c>
      <c r="S202" s="20">
        <v>1</v>
      </c>
      <c r="T202" s="55">
        <v>45107</v>
      </c>
      <c r="U202" s="20"/>
      <c r="V202" s="20"/>
      <c r="W202" s="60"/>
      <c r="X202" s="8"/>
      <c r="Y202" s="8"/>
      <c r="Z202" s="8"/>
    </row>
    <row r="203" spans="1:26">
      <c r="A203" s="25" t="s">
        <v>797</v>
      </c>
      <c r="B203" s="25" t="s">
        <v>798</v>
      </c>
      <c r="C203" s="25" t="s">
        <v>294</v>
      </c>
      <c r="D203" s="25">
        <v>200</v>
      </c>
      <c r="E203" s="25" t="s">
        <v>332</v>
      </c>
      <c r="F203" s="25" t="s">
        <v>799</v>
      </c>
      <c r="G203" s="96">
        <v>1</v>
      </c>
      <c r="H203" s="25" t="s">
        <v>295</v>
      </c>
      <c r="I203" s="25">
        <v>4.21</v>
      </c>
      <c r="J203" s="25" t="s">
        <v>799</v>
      </c>
      <c r="K203" s="25">
        <v>0</v>
      </c>
      <c r="L203" s="25" t="s">
        <v>799</v>
      </c>
      <c r="M203" s="25">
        <v>1</v>
      </c>
      <c r="N203" s="25">
        <v>1</v>
      </c>
      <c r="O203" s="25">
        <v>50</v>
      </c>
      <c r="P203" s="25">
        <v>1</v>
      </c>
      <c r="Q203" s="25">
        <v>2</v>
      </c>
      <c r="R203" s="25">
        <v>4.21</v>
      </c>
      <c r="S203" s="25">
        <v>1</v>
      </c>
      <c r="T203" s="61">
        <v>45107</v>
      </c>
      <c r="U203" s="25"/>
      <c r="V203" s="25"/>
      <c r="W203" s="62"/>
      <c r="X203" s="8"/>
      <c r="Y203" s="8"/>
      <c r="Z203" s="8"/>
    </row>
    <row r="204" spans="1:26">
      <c r="A204" s="20" t="s">
        <v>735</v>
      </c>
      <c r="B204" s="20" t="s">
        <v>800</v>
      </c>
      <c r="C204" s="20" t="s">
        <v>294</v>
      </c>
      <c r="D204" s="20">
        <v>500</v>
      </c>
      <c r="E204" s="20" t="s">
        <v>332</v>
      </c>
      <c r="F204" s="20" t="s">
        <v>801</v>
      </c>
      <c r="G204" s="97">
        <v>1</v>
      </c>
      <c r="H204" s="20" t="s">
        <v>295</v>
      </c>
      <c r="I204" s="20">
        <v>4.47</v>
      </c>
      <c r="J204" s="20" t="s">
        <v>801</v>
      </c>
      <c r="K204" s="20">
        <v>0</v>
      </c>
      <c r="L204" s="20" t="s">
        <v>801</v>
      </c>
      <c r="M204" s="20">
        <v>1</v>
      </c>
      <c r="N204" s="20">
        <v>1</v>
      </c>
      <c r="O204" s="20">
        <v>50</v>
      </c>
      <c r="P204" s="20">
        <v>1</v>
      </c>
      <c r="Q204" s="20">
        <v>2</v>
      </c>
      <c r="R204" s="20">
        <v>4.47</v>
      </c>
      <c r="S204" s="20">
        <v>1</v>
      </c>
      <c r="T204" s="55">
        <v>45107</v>
      </c>
      <c r="U204" s="20"/>
      <c r="V204" s="20"/>
      <c r="W204" s="60"/>
      <c r="X204" s="8"/>
      <c r="Y204" s="8"/>
      <c r="Z204" s="8"/>
    </row>
    <row r="205" spans="1:26">
      <c r="A205" s="25" t="s">
        <v>254</v>
      </c>
      <c r="B205" s="25" t="s">
        <v>120</v>
      </c>
      <c r="C205" s="25" t="s">
        <v>294</v>
      </c>
      <c r="D205" s="25">
        <v>500</v>
      </c>
      <c r="E205" s="25" t="s">
        <v>332</v>
      </c>
      <c r="F205" s="25" t="s">
        <v>802</v>
      </c>
      <c r="G205" s="96">
        <v>1</v>
      </c>
      <c r="H205" s="25" t="s">
        <v>295</v>
      </c>
      <c r="I205" s="25">
        <v>4.47</v>
      </c>
      <c r="J205" s="25" t="s">
        <v>802</v>
      </c>
      <c r="K205" s="25">
        <v>0</v>
      </c>
      <c r="L205" s="25" t="s">
        <v>802</v>
      </c>
      <c r="M205" s="25">
        <v>1</v>
      </c>
      <c r="N205" s="25">
        <v>1</v>
      </c>
      <c r="O205" s="25">
        <v>50</v>
      </c>
      <c r="P205" s="25">
        <v>1</v>
      </c>
      <c r="Q205" s="25">
        <v>2</v>
      </c>
      <c r="R205" s="25">
        <v>4.47</v>
      </c>
      <c r="S205" s="25">
        <v>1</v>
      </c>
      <c r="T205" s="61">
        <v>45107</v>
      </c>
      <c r="U205" s="25"/>
      <c r="V205" s="25"/>
      <c r="W205" s="62"/>
      <c r="X205" s="8"/>
      <c r="Y205" s="8"/>
      <c r="Z205" s="8"/>
    </row>
    <row r="206" spans="1:26">
      <c r="A206" s="20" t="s">
        <v>261</v>
      </c>
      <c r="B206" s="20" t="s">
        <v>128</v>
      </c>
      <c r="C206" s="20" t="s">
        <v>294</v>
      </c>
      <c r="D206" s="20">
        <v>400</v>
      </c>
      <c r="E206" s="20" t="s">
        <v>332</v>
      </c>
      <c r="F206" s="20" t="s">
        <v>803</v>
      </c>
      <c r="G206" s="97">
        <v>1</v>
      </c>
      <c r="H206" s="20" t="s">
        <v>295</v>
      </c>
      <c r="I206" s="20">
        <v>4.58</v>
      </c>
      <c r="J206" s="20" t="s">
        <v>803</v>
      </c>
      <c r="K206" s="20">
        <v>0</v>
      </c>
      <c r="L206" s="20" t="s">
        <v>803</v>
      </c>
      <c r="M206" s="20">
        <v>1</v>
      </c>
      <c r="N206" s="20">
        <v>1</v>
      </c>
      <c r="O206" s="20">
        <v>50</v>
      </c>
      <c r="P206" s="20">
        <v>1</v>
      </c>
      <c r="Q206" s="20">
        <v>2</v>
      </c>
      <c r="R206" s="20">
        <v>4.58</v>
      </c>
      <c r="S206" s="20">
        <v>1</v>
      </c>
      <c r="T206" s="55">
        <v>45107</v>
      </c>
      <c r="U206" s="20"/>
      <c r="V206" s="20"/>
      <c r="W206" s="60"/>
      <c r="X206" s="8"/>
      <c r="Y206" s="8"/>
      <c r="Z206" s="8"/>
    </row>
    <row r="207" spans="1:26">
      <c r="A207" s="25" t="s">
        <v>804</v>
      </c>
      <c r="B207" s="25" t="s">
        <v>804</v>
      </c>
      <c r="C207" s="25" t="s">
        <v>294</v>
      </c>
      <c r="D207" s="25">
        <v>1000</v>
      </c>
      <c r="E207" s="25" t="s">
        <v>332</v>
      </c>
      <c r="F207" s="25" t="s">
        <v>805</v>
      </c>
      <c r="G207" s="96">
        <v>1</v>
      </c>
      <c r="H207" s="25" t="s">
        <v>382</v>
      </c>
      <c r="I207" s="25">
        <v>4.63</v>
      </c>
      <c r="J207" s="25" t="s">
        <v>805</v>
      </c>
      <c r="K207" s="25">
        <v>0</v>
      </c>
      <c r="L207" s="25" t="s">
        <v>805</v>
      </c>
      <c r="M207" s="25">
        <v>1</v>
      </c>
      <c r="N207" s="25">
        <v>1</v>
      </c>
      <c r="O207" s="25">
        <v>50</v>
      </c>
      <c r="P207" s="25">
        <v>1</v>
      </c>
      <c r="Q207" s="25">
        <v>2</v>
      </c>
      <c r="R207" s="25">
        <v>4.63</v>
      </c>
      <c r="S207" s="25">
        <v>1</v>
      </c>
      <c r="T207" s="61">
        <v>45107</v>
      </c>
      <c r="U207" s="25"/>
      <c r="V207" s="25"/>
      <c r="W207" s="62"/>
      <c r="X207" s="8"/>
      <c r="Y207" s="8"/>
      <c r="Z207" s="8"/>
    </row>
    <row r="208" spans="1:26">
      <c r="A208" s="20" t="s">
        <v>806</v>
      </c>
      <c r="B208" s="20" t="s">
        <v>806</v>
      </c>
      <c r="C208" s="20" t="s">
        <v>294</v>
      </c>
      <c r="D208" s="20">
        <v>5000</v>
      </c>
      <c r="E208" s="20" t="s">
        <v>332</v>
      </c>
      <c r="F208" s="20" t="s">
        <v>807</v>
      </c>
      <c r="G208" s="97">
        <v>5</v>
      </c>
      <c r="H208" s="20" t="s">
        <v>382</v>
      </c>
      <c r="I208" s="20">
        <v>0.93</v>
      </c>
      <c r="J208" s="20" t="s">
        <v>807</v>
      </c>
      <c r="K208" s="20"/>
      <c r="L208" s="20" t="s">
        <v>807</v>
      </c>
      <c r="M208" s="20">
        <v>5</v>
      </c>
      <c r="N208" s="20">
        <v>1</v>
      </c>
      <c r="O208" s="20">
        <v>100</v>
      </c>
      <c r="P208" s="20">
        <v>1</v>
      </c>
      <c r="Q208" s="20">
        <v>2</v>
      </c>
      <c r="R208" s="20">
        <v>4.63</v>
      </c>
      <c r="S208" s="20">
        <v>1</v>
      </c>
      <c r="T208" s="55">
        <v>45107</v>
      </c>
      <c r="U208" s="20"/>
      <c r="V208" s="20"/>
      <c r="W208" s="60"/>
      <c r="X208" s="8"/>
      <c r="Y208" s="8"/>
      <c r="Z208" s="8"/>
    </row>
    <row r="209" spans="1:26">
      <c r="A209" s="25" t="s">
        <v>222</v>
      </c>
      <c r="B209" s="25" t="s">
        <v>91</v>
      </c>
      <c r="C209" s="25" t="s">
        <v>294</v>
      </c>
      <c r="D209" s="25">
        <v>1</v>
      </c>
      <c r="E209" s="25" t="s">
        <v>295</v>
      </c>
      <c r="F209" s="25" t="s">
        <v>808</v>
      </c>
      <c r="G209" s="96">
        <v>1</v>
      </c>
      <c r="H209" s="25" t="s">
        <v>295</v>
      </c>
      <c r="I209" s="25">
        <v>4.68</v>
      </c>
      <c r="J209" s="25" t="s">
        <v>808</v>
      </c>
      <c r="K209" s="25">
        <v>0</v>
      </c>
      <c r="L209" s="25" t="s">
        <v>808</v>
      </c>
      <c r="M209" s="25">
        <v>1</v>
      </c>
      <c r="N209" s="25">
        <v>1</v>
      </c>
      <c r="O209" s="25">
        <v>50</v>
      </c>
      <c r="P209" s="25">
        <v>1</v>
      </c>
      <c r="Q209" s="25">
        <v>2</v>
      </c>
      <c r="R209" s="25">
        <v>4.68</v>
      </c>
      <c r="S209" s="25">
        <v>1</v>
      </c>
      <c r="T209" s="61">
        <v>45107</v>
      </c>
      <c r="U209" s="25"/>
      <c r="V209" s="25"/>
      <c r="W209" s="62"/>
      <c r="X209" s="8"/>
      <c r="Y209" s="8"/>
      <c r="Z209" s="8"/>
    </row>
    <row r="210" spans="1:26">
      <c r="A210" s="20" t="s">
        <v>809</v>
      </c>
      <c r="B210" s="20" t="s">
        <v>810</v>
      </c>
      <c r="C210" s="20" t="s">
        <v>294</v>
      </c>
      <c r="D210" s="20">
        <v>1000</v>
      </c>
      <c r="E210" s="20" t="s">
        <v>332</v>
      </c>
      <c r="F210" s="20" t="s">
        <v>811</v>
      </c>
      <c r="G210" s="97">
        <v>1</v>
      </c>
      <c r="H210" s="20" t="s">
        <v>382</v>
      </c>
      <c r="I210" s="20">
        <v>4.74</v>
      </c>
      <c r="J210" s="20" t="s">
        <v>811</v>
      </c>
      <c r="K210" s="20">
        <v>0</v>
      </c>
      <c r="L210" s="20" t="s">
        <v>811</v>
      </c>
      <c r="M210" s="20">
        <v>1</v>
      </c>
      <c r="N210" s="20">
        <v>1</v>
      </c>
      <c r="O210" s="20">
        <v>50</v>
      </c>
      <c r="P210" s="20">
        <v>1</v>
      </c>
      <c r="Q210" s="20">
        <v>2</v>
      </c>
      <c r="R210" s="20">
        <v>4.74</v>
      </c>
      <c r="S210" s="20">
        <v>1</v>
      </c>
      <c r="T210" s="55">
        <v>45107</v>
      </c>
      <c r="U210" s="20"/>
      <c r="V210" s="20"/>
      <c r="W210" s="60"/>
      <c r="X210" s="8"/>
      <c r="Y210" s="8"/>
      <c r="Z210" s="8"/>
    </row>
    <row r="211" spans="1:26">
      <c r="A211" s="25" t="s">
        <v>812</v>
      </c>
      <c r="B211" s="25" t="s">
        <v>813</v>
      </c>
      <c r="C211" s="25" t="s">
        <v>294</v>
      </c>
      <c r="D211" s="25">
        <v>1000</v>
      </c>
      <c r="E211" s="25" t="s">
        <v>332</v>
      </c>
      <c r="F211" s="25" t="s">
        <v>814</v>
      </c>
      <c r="G211" s="96">
        <v>1</v>
      </c>
      <c r="H211" s="25" t="s">
        <v>382</v>
      </c>
      <c r="I211" s="25">
        <v>4.74</v>
      </c>
      <c r="J211" s="25" t="s">
        <v>814</v>
      </c>
      <c r="K211" s="25">
        <v>0</v>
      </c>
      <c r="L211" s="25" t="s">
        <v>814</v>
      </c>
      <c r="M211" s="25">
        <v>1</v>
      </c>
      <c r="N211" s="25">
        <v>1</v>
      </c>
      <c r="O211" s="25">
        <v>50</v>
      </c>
      <c r="P211" s="25">
        <v>1</v>
      </c>
      <c r="Q211" s="25">
        <v>2</v>
      </c>
      <c r="R211" s="25">
        <v>4.74</v>
      </c>
      <c r="S211" s="25">
        <v>1</v>
      </c>
      <c r="T211" s="61">
        <v>45107</v>
      </c>
      <c r="U211" s="25"/>
      <c r="V211" s="25"/>
      <c r="W211" s="62"/>
      <c r="X211" s="8"/>
      <c r="Y211" s="8"/>
      <c r="Z211" s="8"/>
    </row>
    <row r="212" spans="1:26">
      <c r="A212" s="20" t="s">
        <v>815</v>
      </c>
      <c r="B212" s="20" t="s">
        <v>816</v>
      </c>
      <c r="C212" s="20" t="s">
        <v>294</v>
      </c>
      <c r="D212" s="20">
        <v>1000</v>
      </c>
      <c r="E212" s="20" t="s">
        <v>332</v>
      </c>
      <c r="F212" s="20" t="s">
        <v>817</v>
      </c>
      <c r="G212" s="97">
        <v>1</v>
      </c>
      <c r="H212" s="20" t="s">
        <v>382</v>
      </c>
      <c r="I212" s="20">
        <v>4.74</v>
      </c>
      <c r="J212" s="20" t="s">
        <v>817</v>
      </c>
      <c r="K212" s="20">
        <v>0</v>
      </c>
      <c r="L212" s="20" t="s">
        <v>817</v>
      </c>
      <c r="M212" s="20">
        <v>1</v>
      </c>
      <c r="N212" s="20">
        <v>1</v>
      </c>
      <c r="O212" s="20">
        <v>50</v>
      </c>
      <c r="P212" s="20">
        <v>1</v>
      </c>
      <c r="Q212" s="20">
        <v>2</v>
      </c>
      <c r="R212" s="20">
        <v>4.74</v>
      </c>
      <c r="S212" s="20">
        <v>1</v>
      </c>
      <c r="T212" s="55">
        <v>45107</v>
      </c>
      <c r="U212" s="20"/>
      <c r="V212" s="20"/>
      <c r="W212" s="60"/>
      <c r="X212" s="8"/>
      <c r="Y212" s="8"/>
      <c r="Z212" s="8"/>
    </row>
    <row r="213" spans="1:26">
      <c r="A213" s="25" t="s">
        <v>818</v>
      </c>
      <c r="B213" s="25" t="s">
        <v>818</v>
      </c>
      <c r="C213" s="25" t="s">
        <v>294</v>
      </c>
      <c r="D213" s="25">
        <v>1</v>
      </c>
      <c r="E213" s="25" t="s">
        <v>295</v>
      </c>
      <c r="F213" s="25" t="s">
        <v>819</v>
      </c>
      <c r="G213" s="96">
        <v>1</v>
      </c>
      <c r="H213" s="25" t="s">
        <v>295</v>
      </c>
      <c r="I213" s="25">
        <v>4.74</v>
      </c>
      <c r="J213" s="25" t="s">
        <v>819</v>
      </c>
      <c r="K213" s="25">
        <v>0</v>
      </c>
      <c r="L213" s="25" t="s">
        <v>819</v>
      </c>
      <c r="M213" s="25">
        <v>1</v>
      </c>
      <c r="N213" s="25">
        <v>1</v>
      </c>
      <c r="O213" s="25">
        <v>50</v>
      </c>
      <c r="P213" s="25">
        <v>1</v>
      </c>
      <c r="Q213" s="25">
        <v>2</v>
      </c>
      <c r="R213" s="25">
        <v>4.74</v>
      </c>
      <c r="S213" s="25">
        <v>1</v>
      </c>
      <c r="T213" s="61">
        <v>45107</v>
      </c>
      <c r="U213" s="25"/>
      <c r="V213" s="25"/>
      <c r="W213" s="62"/>
      <c r="X213" s="8"/>
      <c r="Y213" s="8"/>
      <c r="Z213" s="8"/>
    </row>
    <row r="214" spans="1:26">
      <c r="A214" s="20" t="s">
        <v>820</v>
      </c>
      <c r="B214" s="20" t="s">
        <v>821</v>
      </c>
      <c r="C214" s="20" t="s">
        <v>294</v>
      </c>
      <c r="D214" s="20">
        <v>5000</v>
      </c>
      <c r="E214" s="20" t="s">
        <v>332</v>
      </c>
      <c r="F214" s="20" t="s">
        <v>822</v>
      </c>
      <c r="G214" s="97">
        <v>5</v>
      </c>
      <c r="H214" s="20" t="s">
        <v>382</v>
      </c>
      <c r="I214" s="20">
        <v>0.96</v>
      </c>
      <c r="J214" s="20" t="s">
        <v>822</v>
      </c>
      <c r="K214" s="20">
        <v>0</v>
      </c>
      <c r="L214" s="20" t="s">
        <v>822</v>
      </c>
      <c r="M214" s="20">
        <v>5</v>
      </c>
      <c r="N214" s="20">
        <v>1</v>
      </c>
      <c r="O214" s="20">
        <v>50</v>
      </c>
      <c r="P214" s="20">
        <v>1</v>
      </c>
      <c r="Q214" s="20">
        <v>2</v>
      </c>
      <c r="R214" s="20">
        <v>4.79</v>
      </c>
      <c r="S214" s="20">
        <v>1</v>
      </c>
      <c r="T214" s="55">
        <v>45107</v>
      </c>
      <c r="U214" s="20"/>
      <c r="V214" s="20"/>
      <c r="W214" s="60"/>
      <c r="X214" s="8"/>
      <c r="Y214" s="8"/>
      <c r="Z214" s="8"/>
    </row>
    <row r="215" spans="1:26">
      <c r="A215" s="25" t="s">
        <v>823</v>
      </c>
      <c r="B215" s="25" t="s">
        <v>824</v>
      </c>
      <c r="C215" s="25" t="s">
        <v>294</v>
      </c>
      <c r="D215" s="25">
        <v>1</v>
      </c>
      <c r="E215" s="25" t="s">
        <v>295</v>
      </c>
      <c r="F215" s="25" t="s">
        <v>825</v>
      </c>
      <c r="G215" s="96">
        <v>1</v>
      </c>
      <c r="H215" s="25" t="s">
        <v>295</v>
      </c>
      <c r="I215" s="25">
        <v>5</v>
      </c>
      <c r="J215" s="25" t="s">
        <v>825</v>
      </c>
      <c r="K215" s="25">
        <v>0</v>
      </c>
      <c r="L215" s="25" t="s">
        <v>825</v>
      </c>
      <c r="M215" s="25">
        <v>1</v>
      </c>
      <c r="N215" s="25">
        <v>1</v>
      </c>
      <c r="O215" s="25">
        <v>50</v>
      </c>
      <c r="P215" s="25">
        <v>1</v>
      </c>
      <c r="Q215" s="25">
        <v>2</v>
      </c>
      <c r="R215" s="25">
        <v>5</v>
      </c>
      <c r="S215" s="25">
        <v>1</v>
      </c>
      <c r="T215" s="61">
        <v>45107</v>
      </c>
      <c r="U215" s="25"/>
      <c r="V215" s="25"/>
      <c r="W215" s="62"/>
      <c r="X215" s="8"/>
      <c r="Y215" s="8"/>
      <c r="Z215" s="8"/>
    </row>
    <row r="216" spans="1:26">
      <c r="A216" s="20" t="s">
        <v>826</v>
      </c>
      <c r="B216" s="20" t="s">
        <v>827</v>
      </c>
      <c r="C216" s="20" t="s">
        <v>294</v>
      </c>
      <c r="D216" s="20">
        <v>800</v>
      </c>
      <c r="E216" s="20" t="s">
        <v>332</v>
      </c>
      <c r="F216" s="20" t="s">
        <v>828</v>
      </c>
      <c r="G216" s="97">
        <v>1</v>
      </c>
      <c r="H216" s="20" t="s">
        <v>295</v>
      </c>
      <c r="I216" s="20">
        <v>5.05</v>
      </c>
      <c r="J216" s="20" t="s">
        <v>828</v>
      </c>
      <c r="K216" s="20">
        <v>0</v>
      </c>
      <c r="L216" s="20" t="s">
        <v>828</v>
      </c>
      <c r="M216" s="20">
        <v>1</v>
      </c>
      <c r="N216" s="20">
        <v>1</v>
      </c>
      <c r="O216" s="20">
        <v>50</v>
      </c>
      <c r="P216" s="20">
        <v>1</v>
      </c>
      <c r="Q216" s="20">
        <v>2</v>
      </c>
      <c r="R216" s="20">
        <v>5.05</v>
      </c>
      <c r="S216" s="20">
        <v>1</v>
      </c>
      <c r="T216" s="55">
        <v>45107</v>
      </c>
      <c r="U216" s="20"/>
      <c r="V216" s="20"/>
      <c r="W216" s="60"/>
      <c r="X216" s="8"/>
      <c r="Y216" s="8"/>
      <c r="Z216" s="8"/>
    </row>
    <row r="217" spans="1:26">
      <c r="A217" s="25" t="s">
        <v>829</v>
      </c>
      <c r="B217" s="25" t="s">
        <v>830</v>
      </c>
      <c r="C217" s="25" t="s">
        <v>294</v>
      </c>
      <c r="D217" s="25">
        <v>2000</v>
      </c>
      <c r="E217" s="25" t="s">
        <v>332</v>
      </c>
      <c r="F217" s="25" t="s">
        <v>831</v>
      </c>
      <c r="G217" s="96">
        <v>2</v>
      </c>
      <c r="H217" s="25" t="s">
        <v>382</v>
      </c>
      <c r="I217" s="25">
        <v>2.5299999999999998</v>
      </c>
      <c r="J217" s="25" t="s">
        <v>831</v>
      </c>
      <c r="K217" s="25">
        <v>0</v>
      </c>
      <c r="L217" s="25" t="s">
        <v>831</v>
      </c>
      <c r="M217" s="25">
        <v>2</v>
      </c>
      <c r="N217" s="25">
        <v>1</v>
      </c>
      <c r="O217" s="25">
        <v>50</v>
      </c>
      <c r="P217" s="25">
        <v>1</v>
      </c>
      <c r="Q217" s="25">
        <v>2</v>
      </c>
      <c r="R217" s="25">
        <v>5.05</v>
      </c>
      <c r="S217" s="25">
        <v>1</v>
      </c>
      <c r="T217" s="61">
        <v>45107</v>
      </c>
      <c r="U217" s="25"/>
      <c r="V217" s="25"/>
      <c r="W217" s="62"/>
      <c r="X217" s="8"/>
      <c r="Y217" s="8"/>
      <c r="Z217" s="8"/>
    </row>
    <row r="218" spans="1:26">
      <c r="A218" s="20" t="s">
        <v>832</v>
      </c>
      <c r="B218" s="20" t="s">
        <v>833</v>
      </c>
      <c r="C218" s="20" t="s">
        <v>294</v>
      </c>
      <c r="D218" s="20">
        <v>5000</v>
      </c>
      <c r="E218" s="20" t="s">
        <v>332</v>
      </c>
      <c r="F218" s="20" t="s">
        <v>834</v>
      </c>
      <c r="G218" s="97">
        <v>5</v>
      </c>
      <c r="H218" s="20" t="s">
        <v>382</v>
      </c>
      <c r="I218" s="20">
        <v>1.02</v>
      </c>
      <c r="J218" s="20" t="s">
        <v>834</v>
      </c>
      <c r="K218" s="20">
        <v>0</v>
      </c>
      <c r="L218" s="20" t="s">
        <v>834</v>
      </c>
      <c r="M218" s="20">
        <v>5</v>
      </c>
      <c r="N218" s="20">
        <v>1</v>
      </c>
      <c r="O218" s="20">
        <v>50</v>
      </c>
      <c r="P218" s="20">
        <v>1</v>
      </c>
      <c r="Q218" s="20">
        <v>2</v>
      </c>
      <c r="R218" s="20">
        <v>5.1100000000000003</v>
      </c>
      <c r="S218" s="20">
        <v>1</v>
      </c>
      <c r="T218" s="55">
        <v>45107</v>
      </c>
      <c r="U218" s="20"/>
      <c r="V218" s="20"/>
      <c r="W218" s="60"/>
      <c r="X218" s="8"/>
      <c r="Y218" s="8"/>
      <c r="Z218" s="8"/>
    </row>
    <row r="219" spans="1:26">
      <c r="A219" s="25" t="s">
        <v>792</v>
      </c>
      <c r="B219" s="25" t="s">
        <v>835</v>
      </c>
      <c r="C219" s="25" t="s">
        <v>294</v>
      </c>
      <c r="D219" s="25">
        <v>450</v>
      </c>
      <c r="E219" s="25" t="s">
        <v>332</v>
      </c>
      <c r="F219" s="25" t="s">
        <v>836</v>
      </c>
      <c r="G219" s="96">
        <v>1</v>
      </c>
      <c r="H219" s="25" t="s">
        <v>295</v>
      </c>
      <c r="I219" s="25">
        <v>5.16</v>
      </c>
      <c r="J219" s="25" t="s">
        <v>836</v>
      </c>
      <c r="K219" s="25">
        <v>0</v>
      </c>
      <c r="L219" s="25" t="s">
        <v>836</v>
      </c>
      <c r="M219" s="25">
        <v>1</v>
      </c>
      <c r="N219" s="25">
        <v>1</v>
      </c>
      <c r="O219" s="25">
        <v>50</v>
      </c>
      <c r="P219" s="25">
        <v>1</v>
      </c>
      <c r="Q219" s="25">
        <v>2</v>
      </c>
      <c r="R219" s="25">
        <v>5.16</v>
      </c>
      <c r="S219" s="25">
        <v>1</v>
      </c>
      <c r="T219" s="61">
        <v>45107</v>
      </c>
      <c r="U219" s="25"/>
      <c r="V219" s="25"/>
      <c r="W219" s="62"/>
      <c r="X219" s="8"/>
      <c r="Y219" s="8"/>
      <c r="Z219" s="8"/>
    </row>
    <row r="220" spans="1:26">
      <c r="A220" s="20" t="s">
        <v>837</v>
      </c>
      <c r="B220" s="20" t="s">
        <v>838</v>
      </c>
      <c r="C220" s="20" t="s">
        <v>294</v>
      </c>
      <c r="D220" s="20">
        <v>1000</v>
      </c>
      <c r="E220" s="20" t="s">
        <v>332</v>
      </c>
      <c r="F220" s="20" t="s">
        <v>839</v>
      </c>
      <c r="G220" s="97">
        <v>1</v>
      </c>
      <c r="H220" s="20" t="s">
        <v>382</v>
      </c>
      <c r="I220" s="20">
        <v>5.21</v>
      </c>
      <c r="J220" s="20" t="s">
        <v>839</v>
      </c>
      <c r="K220" s="20"/>
      <c r="L220" s="20" t="s">
        <v>839</v>
      </c>
      <c r="M220" s="20">
        <v>1</v>
      </c>
      <c r="N220" s="20">
        <v>1</v>
      </c>
      <c r="O220" s="20">
        <v>100</v>
      </c>
      <c r="P220" s="20">
        <v>1</v>
      </c>
      <c r="Q220" s="20">
        <v>2</v>
      </c>
      <c r="R220" s="20">
        <v>5.21</v>
      </c>
      <c r="S220" s="20">
        <v>1</v>
      </c>
      <c r="T220" s="55">
        <v>45107</v>
      </c>
      <c r="U220" s="20"/>
      <c r="V220" s="20"/>
      <c r="W220" s="60"/>
      <c r="X220" s="8"/>
      <c r="Y220" s="8"/>
      <c r="Z220" s="8"/>
    </row>
    <row r="221" spans="1:26">
      <c r="A221" s="25" t="s">
        <v>840</v>
      </c>
      <c r="B221" s="25" t="s">
        <v>841</v>
      </c>
      <c r="C221" s="25" t="s">
        <v>294</v>
      </c>
      <c r="D221" s="25">
        <v>200</v>
      </c>
      <c r="E221" s="25" t="s">
        <v>327</v>
      </c>
      <c r="F221" s="25" t="s">
        <v>842</v>
      </c>
      <c r="G221" s="96">
        <v>2</v>
      </c>
      <c r="H221" s="25" t="s">
        <v>329</v>
      </c>
      <c r="I221" s="25">
        <v>2.61</v>
      </c>
      <c r="J221" s="25" t="s">
        <v>842</v>
      </c>
      <c r="K221" s="25">
        <v>0</v>
      </c>
      <c r="L221" s="25" t="s">
        <v>842</v>
      </c>
      <c r="M221" s="25">
        <v>2</v>
      </c>
      <c r="N221" s="25">
        <v>1</v>
      </c>
      <c r="O221" s="25">
        <v>50</v>
      </c>
      <c r="P221" s="25">
        <v>1</v>
      </c>
      <c r="Q221" s="25">
        <v>2</v>
      </c>
      <c r="R221" s="25">
        <v>5.21</v>
      </c>
      <c r="S221" s="25">
        <v>1</v>
      </c>
      <c r="T221" s="61">
        <v>45107</v>
      </c>
      <c r="U221" s="25"/>
      <c r="V221" s="25"/>
      <c r="W221" s="62"/>
      <c r="X221" s="8"/>
      <c r="Y221" s="8"/>
      <c r="Z221" s="8"/>
    </row>
    <row r="222" spans="1:26">
      <c r="A222" s="20" t="s">
        <v>843</v>
      </c>
      <c r="B222" s="20" t="s">
        <v>844</v>
      </c>
      <c r="C222" s="20" t="s">
        <v>294</v>
      </c>
      <c r="D222" s="20">
        <v>2000</v>
      </c>
      <c r="E222" s="20" t="s">
        <v>327</v>
      </c>
      <c r="F222" s="20" t="s">
        <v>845</v>
      </c>
      <c r="G222" s="97">
        <v>2</v>
      </c>
      <c r="H222" s="20" t="s">
        <v>329</v>
      </c>
      <c r="I222" s="20">
        <v>2.61</v>
      </c>
      <c r="J222" s="20" t="s">
        <v>845</v>
      </c>
      <c r="K222" s="20"/>
      <c r="L222" s="20" t="s">
        <v>845</v>
      </c>
      <c r="M222" s="20">
        <v>2</v>
      </c>
      <c r="N222" s="20">
        <v>1</v>
      </c>
      <c r="O222" s="20">
        <v>100</v>
      </c>
      <c r="P222" s="20">
        <v>1</v>
      </c>
      <c r="Q222" s="20">
        <v>2</v>
      </c>
      <c r="R222" s="20">
        <v>5.21</v>
      </c>
      <c r="S222" s="20">
        <v>1</v>
      </c>
      <c r="T222" s="55">
        <v>45107</v>
      </c>
      <c r="U222" s="20"/>
      <c r="V222" s="20"/>
      <c r="W222" s="60"/>
      <c r="X222" s="8"/>
      <c r="Y222" s="8"/>
      <c r="Z222" s="8"/>
    </row>
    <row r="223" spans="1:26">
      <c r="A223" s="25" t="s">
        <v>212</v>
      </c>
      <c r="B223" s="25" t="s">
        <v>77</v>
      </c>
      <c r="C223" s="25" t="s">
        <v>294</v>
      </c>
      <c r="D223" s="25">
        <v>1000</v>
      </c>
      <c r="E223" s="25" t="s">
        <v>332</v>
      </c>
      <c r="F223" s="25" t="s">
        <v>846</v>
      </c>
      <c r="G223" s="96">
        <v>1</v>
      </c>
      <c r="H223" s="25" t="s">
        <v>382</v>
      </c>
      <c r="I223" s="25">
        <v>5.21</v>
      </c>
      <c r="J223" s="25" t="s">
        <v>846</v>
      </c>
      <c r="K223" s="25">
        <v>0</v>
      </c>
      <c r="L223" s="25" t="s">
        <v>846</v>
      </c>
      <c r="M223" s="25">
        <v>1</v>
      </c>
      <c r="N223" s="25">
        <v>1</v>
      </c>
      <c r="O223" s="25">
        <v>50</v>
      </c>
      <c r="P223" s="25">
        <v>1</v>
      </c>
      <c r="Q223" s="25">
        <v>2</v>
      </c>
      <c r="R223" s="25">
        <v>5.21</v>
      </c>
      <c r="S223" s="25">
        <v>1</v>
      </c>
      <c r="T223" s="61">
        <v>45107</v>
      </c>
      <c r="U223" s="25"/>
      <c r="V223" s="25"/>
      <c r="W223" s="62"/>
      <c r="X223" s="8"/>
      <c r="Y223" s="8"/>
      <c r="Z223" s="8"/>
    </row>
    <row r="224" spans="1:26">
      <c r="A224" s="20" t="s">
        <v>847</v>
      </c>
      <c r="B224" s="20" t="s">
        <v>848</v>
      </c>
      <c r="C224" s="20" t="s">
        <v>294</v>
      </c>
      <c r="D224" s="20">
        <v>1000</v>
      </c>
      <c r="E224" s="20" t="s">
        <v>332</v>
      </c>
      <c r="F224" s="20" t="s">
        <v>849</v>
      </c>
      <c r="G224" s="97">
        <v>1</v>
      </c>
      <c r="H224" s="20" t="s">
        <v>382</v>
      </c>
      <c r="I224" s="20">
        <v>5.21</v>
      </c>
      <c r="J224" s="20" t="s">
        <v>849</v>
      </c>
      <c r="K224" s="20">
        <v>0</v>
      </c>
      <c r="L224" s="20" t="s">
        <v>849</v>
      </c>
      <c r="M224" s="20">
        <v>1</v>
      </c>
      <c r="N224" s="20">
        <v>1</v>
      </c>
      <c r="O224" s="20">
        <v>50</v>
      </c>
      <c r="P224" s="20">
        <v>1</v>
      </c>
      <c r="Q224" s="20">
        <v>2</v>
      </c>
      <c r="R224" s="20">
        <v>5.21</v>
      </c>
      <c r="S224" s="20">
        <v>1</v>
      </c>
      <c r="T224" s="55">
        <v>45107</v>
      </c>
      <c r="U224" s="20"/>
      <c r="V224" s="20"/>
      <c r="W224" s="60"/>
      <c r="X224" s="8"/>
      <c r="Y224" s="8"/>
      <c r="Z224" s="8"/>
    </row>
    <row r="225" spans="1:26">
      <c r="A225" s="25" t="s">
        <v>176</v>
      </c>
      <c r="B225" s="25" t="s">
        <v>850</v>
      </c>
      <c r="C225" s="25" t="s">
        <v>294</v>
      </c>
      <c r="D225" s="25">
        <v>500</v>
      </c>
      <c r="E225" s="25" t="s">
        <v>332</v>
      </c>
      <c r="F225" s="25" t="s">
        <v>851</v>
      </c>
      <c r="G225" s="96">
        <v>1</v>
      </c>
      <c r="H225" s="25" t="s">
        <v>295</v>
      </c>
      <c r="I225" s="25">
        <v>5.21</v>
      </c>
      <c r="J225" s="25" t="s">
        <v>851</v>
      </c>
      <c r="K225" s="25">
        <v>0</v>
      </c>
      <c r="L225" s="25" t="s">
        <v>851</v>
      </c>
      <c r="M225" s="25">
        <v>1</v>
      </c>
      <c r="N225" s="25">
        <v>1</v>
      </c>
      <c r="O225" s="25">
        <v>50</v>
      </c>
      <c r="P225" s="25">
        <v>1</v>
      </c>
      <c r="Q225" s="25">
        <v>2</v>
      </c>
      <c r="R225" s="25">
        <v>5.21</v>
      </c>
      <c r="S225" s="25">
        <v>1</v>
      </c>
      <c r="T225" s="61">
        <v>45107</v>
      </c>
      <c r="U225" s="25"/>
      <c r="V225" s="25"/>
      <c r="W225" s="62"/>
      <c r="X225" s="8"/>
      <c r="Y225" s="8"/>
      <c r="Z225" s="8"/>
    </row>
    <row r="226" spans="1:26">
      <c r="A226" s="20">
        <v>725021</v>
      </c>
      <c r="B226" s="20" t="s">
        <v>852</v>
      </c>
      <c r="C226" s="20" t="s">
        <v>294</v>
      </c>
      <c r="D226" s="20">
        <v>500</v>
      </c>
      <c r="E226" s="20" t="s">
        <v>332</v>
      </c>
      <c r="F226" s="20" t="s">
        <v>853</v>
      </c>
      <c r="G226" s="97">
        <v>1</v>
      </c>
      <c r="H226" s="20" t="s">
        <v>295</v>
      </c>
      <c r="I226" s="20">
        <v>5.21</v>
      </c>
      <c r="J226" s="20" t="s">
        <v>853</v>
      </c>
      <c r="K226" s="20"/>
      <c r="L226" s="20" t="s">
        <v>853</v>
      </c>
      <c r="M226" s="20">
        <v>1</v>
      </c>
      <c r="N226" s="20">
        <v>1</v>
      </c>
      <c r="O226" s="20">
        <v>100</v>
      </c>
      <c r="P226" s="20">
        <v>1</v>
      </c>
      <c r="Q226" s="20">
        <v>2</v>
      </c>
      <c r="R226" s="20">
        <v>5.21</v>
      </c>
      <c r="S226" s="20">
        <v>1</v>
      </c>
      <c r="T226" s="55">
        <v>45107</v>
      </c>
      <c r="U226" s="20"/>
      <c r="V226" s="20"/>
      <c r="W226" s="60"/>
      <c r="X226" s="8"/>
      <c r="Y226" s="8"/>
      <c r="Z226" s="8"/>
    </row>
    <row r="227" spans="1:26">
      <c r="A227" s="25" t="s">
        <v>854</v>
      </c>
      <c r="B227" s="25" t="s">
        <v>855</v>
      </c>
      <c r="C227" s="25" t="s">
        <v>294</v>
      </c>
      <c r="D227" s="25">
        <v>5000</v>
      </c>
      <c r="E227" s="25" t="s">
        <v>332</v>
      </c>
      <c r="F227" s="25" t="s">
        <v>856</v>
      </c>
      <c r="G227" s="96">
        <v>5</v>
      </c>
      <c r="H227" s="25" t="s">
        <v>382</v>
      </c>
      <c r="I227" s="25">
        <v>1.04</v>
      </c>
      <c r="J227" s="25" t="s">
        <v>856</v>
      </c>
      <c r="K227" s="25"/>
      <c r="L227" s="25" t="s">
        <v>856</v>
      </c>
      <c r="M227" s="25">
        <v>5</v>
      </c>
      <c r="N227" s="25">
        <v>1</v>
      </c>
      <c r="O227" s="25">
        <v>100</v>
      </c>
      <c r="P227" s="25">
        <v>1</v>
      </c>
      <c r="Q227" s="25">
        <v>2</v>
      </c>
      <c r="R227" s="25">
        <v>5.21</v>
      </c>
      <c r="S227" s="25">
        <v>1</v>
      </c>
      <c r="T227" s="61">
        <v>45107</v>
      </c>
      <c r="U227" s="25"/>
      <c r="V227" s="25"/>
      <c r="W227" s="62"/>
      <c r="X227" s="8"/>
      <c r="Y227" s="8"/>
      <c r="Z227" s="8"/>
    </row>
    <row r="228" spans="1:26">
      <c r="A228" s="20" t="s">
        <v>240</v>
      </c>
      <c r="B228" s="20" t="s">
        <v>103</v>
      </c>
      <c r="C228" s="20" t="s">
        <v>294</v>
      </c>
      <c r="D228" s="20">
        <v>1000</v>
      </c>
      <c r="E228" s="20" t="s">
        <v>332</v>
      </c>
      <c r="F228" s="20" t="s">
        <v>857</v>
      </c>
      <c r="G228" s="97">
        <v>1</v>
      </c>
      <c r="H228" s="20" t="s">
        <v>382</v>
      </c>
      <c r="I228" s="20">
        <v>5.26</v>
      </c>
      <c r="J228" s="20" t="s">
        <v>857</v>
      </c>
      <c r="K228" s="20"/>
      <c r="L228" s="20" t="s">
        <v>857</v>
      </c>
      <c r="M228" s="20">
        <v>1</v>
      </c>
      <c r="N228" s="20">
        <v>1</v>
      </c>
      <c r="O228" s="20">
        <v>100</v>
      </c>
      <c r="P228" s="20">
        <v>1</v>
      </c>
      <c r="Q228" s="20">
        <v>2</v>
      </c>
      <c r="R228" s="20">
        <v>5.26</v>
      </c>
      <c r="S228" s="20">
        <v>1</v>
      </c>
      <c r="T228" s="55">
        <v>45107</v>
      </c>
      <c r="U228" s="20"/>
      <c r="V228" s="20"/>
      <c r="W228" s="60"/>
      <c r="X228" s="8"/>
      <c r="Y228" s="8"/>
      <c r="Z228" s="8"/>
    </row>
    <row r="229" spans="1:26">
      <c r="A229" s="25" t="s">
        <v>258</v>
      </c>
      <c r="B229" s="25" t="s">
        <v>124</v>
      </c>
      <c r="C229" s="25" t="s">
        <v>294</v>
      </c>
      <c r="D229" s="25">
        <v>2000</v>
      </c>
      <c r="E229" s="25" t="s">
        <v>332</v>
      </c>
      <c r="F229" s="25" t="s">
        <v>858</v>
      </c>
      <c r="G229" s="96">
        <v>2</v>
      </c>
      <c r="H229" s="25" t="s">
        <v>382</v>
      </c>
      <c r="I229" s="25">
        <v>2.74</v>
      </c>
      <c r="J229" s="25" t="s">
        <v>858</v>
      </c>
      <c r="K229" s="25">
        <v>0</v>
      </c>
      <c r="L229" s="25" t="s">
        <v>858</v>
      </c>
      <c r="M229" s="25">
        <v>2</v>
      </c>
      <c r="N229" s="25">
        <v>1</v>
      </c>
      <c r="O229" s="25">
        <v>50</v>
      </c>
      <c r="P229" s="25">
        <v>1</v>
      </c>
      <c r="Q229" s="25">
        <v>2</v>
      </c>
      <c r="R229" s="25">
        <v>5.47</v>
      </c>
      <c r="S229" s="25">
        <v>1</v>
      </c>
      <c r="T229" s="61">
        <v>45107</v>
      </c>
      <c r="U229" s="25"/>
      <c r="V229" s="25"/>
      <c r="W229" s="62"/>
      <c r="X229" s="8"/>
      <c r="Y229" s="8"/>
      <c r="Z229" s="8"/>
    </row>
    <row r="230" spans="1:26">
      <c r="A230" s="20" t="s">
        <v>859</v>
      </c>
      <c r="B230" s="20" t="s">
        <v>860</v>
      </c>
      <c r="C230" s="20" t="s">
        <v>294</v>
      </c>
      <c r="D230" s="20">
        <v>2620</v>
      </c>
      <c r="E230" s="20" t="s">
        <v>332</v>
      </c>
      <c r="F230" s="20" t="s">
        <v>861</v>
      </c>
      <c r="G230" s="97">
        <v>2.62</v>
      </c>
      <c r="H230" s="20" t="s">
        <v>382</v>
      </c>
      <c r="I230" s="20">
        <v>1.84</v>
      </c>
      <c r="J230" s="20" t="s">
        <v>861</v>
      </c>
      <c r="K230" s="20">
        <v>0</v>
      </c>
      <c r="L230" s="20" t="s">
        <v>861</v>
      </c>
      <c r="M230" s="20">
        <v>3</v>
      </c>
      <c r="N230" s="20">
        <v>1</v>
      </c>
      <c r="O230" s="20">
        <v>50</v>
      </c>
      <c r="P230" s="20">
        <v>1</v>
      </c>
      <c r="Q230" s="20">
        <v>2</v>
      </c>
      <c r="R230" s="20">
        <v>5.53</v>
      </c>
      <c r="S230" s="20">
        <v>1</v>
      </c>
      <c r="T230" s="55">
        <v>45107</v>
      </c>
      <c r="U230" s="20"/>
      <c r="V230" s="20"/>
      <c r="W230" s="60"/>
      <c r="X230" s="8"/>
      <c r="Y230" s="8"/>
      <c r="Z230" s="8"/>
    </row>
    <row r="231" spans="1:26">
      <c r="A231" s="25" t="s">
        <v>180</v>
      </c>
      <c r="B231" s="25" t="s">
        <v>44</v>
      </c>
      <c r="C231" s="25" t="s">
        <v>294</v>
      </c>
      <c r="D231" s="25">
        <v>2000</v>
      </c>
      <c r="E231" s="25" t="s">
        <v>332</v>
      </c>
      <c r="F231" s="25" t="s">
        <v>862</v>
      </c>
      <c r="G231" s="96">
        <v>2</v>
      </c>
      <c r="H231" s="25" t="s">
        <v>382</v>
      </c>
      <c r="I231" s="25">
        <v>2.77</v>
      </c>
      <c r="J231" s="25" t="s">
        <v>862</v>
      </c>
      <c r="K231" s="25">
        <v>0</v>
      </c>
      <c r="L231" s="25" t="s">
        <v>862</v>
      </c>
      <c r="M231" s="25">
        <v>2</v>
      </c>
      <c r="N231" s="25">
        <v>1</v>
      </c>
      <c r="O231" s="25">
        <v>50</v>
      </c>
      <c r="P231" s="25">
        <v>1</v>
      </c>
      <c r="Q231" s="25">
        <v>2</v>
      </c>
      <c r="R231" s="25">
        <v>5.53</v>
      </c>
      <c r="S231" s="25">
        <v>1</v>
      </c>
      <c r="T231" s="61">
        <v>45107</v>
      </c>
      <c r="U231" s="25"/>
      <c r="V231" s="25"/>
      <c r="W231" s="62"/>
      <c r="X231" s="8"/>
      <c r="Y231" s="8"/>
      <c r="Z231" s="8"/>
    </row>
    <row r="232" spans="1:26">
      <c r="A232" s="20" t="s">
        <v>863</v>
      </c>
      <c r="B232" s="20" t="s">
        <v>864</v>
      </c>
      <c r="C232" s="20" t="s">
        <v>294</v>
      </c>
      <c r="D232" s="20">
        <v>2500</v>
      </c>
      <c r="E232" s="20" t="s">
        <v>332</v>
      </c>
      <c r="F232" s="20" t="s">
        <v>865</v>
      </c>
      <c r="G232" s="97">
        <v>2.5</v>
      </c>
      <c r="H232" s="20" t="s">
        <v>382</v>
      </c>
      <c r="I232" s="20">
        <v>1.84</v>
      </c>
      <c r="J232" s="20" t="s">
        <v>865</v>
      </c>
      <c r="K232" s="20">
        <v>0</v>
      </c>
      <c r="L232" s="20" t="s">
        <v>865</v>
      </c>
      <c r="M232" s="20">
        <v>3</v>
      </c>
      <c r="N232" s="20">
        <v>1</v>
      </c>
      <c r="O232" s="20">
        <v>50</v>
      </c>
      <c r="P232" s="20">
        <v>1</v>
      </c>
      <c r="Q232" s="20">
        <v>2</v>
      </c>
      <c r="R232" s="20">
        <v>5.53</v>
      </c>
      <c r="S232" s="20">
        <v>1</v>
      </c>
      <c r="T232" s="55">
        <v>45107</v>
      </c>
      <c r="U232" s="20"/>
      <c r="V232" s="20"/>
      <c r="W232" s="60"/>
      <c r="X232" s="8"/>
      <c r="Y232" s="8"/>
      <c r="Z232" s="8"/>
    </row>
    <row r="233" spans="1:26">
      <c r="A233" s="25" t="s">
        <v>866</v>
      </c>
      <c r="B233" s="25" t="s">
        <v>867</v>
      </c>
      <c r="C233" s="25" t="s">
        <v>294</v>
      </c>
      <c r="D233" s="25">
        <v>500</v>
      </c>
      <c r="E233" s="25" t="s">
        <v>332</v>
      </c>
      <c r="F233" s="25" t="s">
        <v>868</v>
      </c>
      <c r="G233" s="96">
        <v>1</v>
      </c>
      <c r="H233" s="25" t="s">
        <v>295</v>
      </c>
      <c r="I233" s="25">
        <v>5.53</v>
      </c>
      <c r="J233" s="25" t="s">
        <v>868</v>
      </c>
      <c r="K233" s="25">
        <v>0</v>
      </c>
      <c r="L233" s="25" t="s">
        <v>868</v>
      </c>
      <c r="M233" s="25">
        <v>1</v>
      </c>
      <c r="N233" s="25">
        <v>1</v>
      </c>
      <c r="O233" s="25">
        <v>50</v>
      </c>
      <c r="P233" s="25">
        <v>1</v>
      </c>
      <c r="Q233" s="25">
        <v>2</v>
      </c>
      <c r="R233" s="25">
        <v>5.53</v>
      </c>
      <c r="S233" s="25">
        <v>1</v>
      </c>
      <c r="T233" s="61">
        <v>45107</v>
      </c>
      <c r="U233" s="25"/>
      <c r="V233" s="25"/>
      <c r="W233" s="62"/>
      <c r="X233" s="8"/>
      <c r="Y233" s="8"/>
      <c r="Z233" s="8"/>
    </row>
    <row r="234" spans="1:26">
      <c r="A234" s="20" t="s">
        <v>203</v>
      </c>
      <c r="B234" s="20" t="s">
        <v>67</v>
      </c>
      <c r="C234" s="20" t="s">
        <v>294</v>
      </c>
      <c r="D234" s="20">
        <v>1000</v>
      </c>
      <c r="E234" s="20" t="s">
        <v>332</v>
      </c>
      <c r="F234" s="20" t="s">
        <v>869</v>
      </c>
      <c r="G234" s="97">
        <v>2</v>
      </c>
      <c r="H234" s="20" t="s">
        <v>382</v>
      </c>
      <c r="I234" s="20">
        <v>2.79</v>
      </c>
      <c r="J234" s="20" t="s">
        <v>869</v>
      </c>
      <c r="K234" s="20">
        <v>0</v>
      </c>
      <c r="L234" s="20" t="s">
        <v>869</v>
      </c>
      <c r="M234" s="20">
        <v>2</v>
      </c>
      <c r="N234" s="20">
        <v>1</v>
      </c>
      <c r="O234" s="20">
        <v>50</v>
      </c>
      <c r="P234" s="20">
        <v>1</v>
      </c>
      <c r="Q234" s="20">
        <v>2</v>
      </c>
      <c r="R234" s="20">
        <v>5.58</v>
      </c>
      <c r="S234" s="20">
        <v>1</v>
      </c>
      <c r="T234" s="55">
        <v>45107</v>
      </c>
      <c r="U234" s="20"/>
      <c r="V234" s="20"/>
      <c r="W234" s="60"/>
      <c r="X234" s="8"/>
      <c r="Y234" s="8"/>
      <c r="Z234" s="8"/>
    </row>
    <row r="235" spans="1:26">
      <c r="A235" s="25" t="s">
        <v>870</v>
      </c>
      <c r="B235" s="25" t="s">
        <v>871</v>
      </c>
      <c r="C235" s="25" t="s">
        <v>294</v>
      </c>
      <c r="D235" s="25">
        <v>2000</v>
      </c>
      <c r="E235" s="25" t="s">
        <v>332</v>
      </c>
      <c r="F235" s="25" t="s">
        <v>872</v>
      </c>
      <c r="G235" s="96">
        <v>2</v>
      </c>
      <c r="H235" s="25" t="s">
        <v>382</v>
      </c>
      <c r="I235" s="25">
        <v>2.87</v>
      </c>
      <c r="J235" s="25" t="s">
        <v>872</v>
      </c>
      <c r="K235" s="25"/>
      <c r="L235" s="25" t="s">
        <v>872</v>
      </c>
      <c r="M235" s="25">
        <v>2</v>
      </c>
      <c r="N235" s="25">
        <v>1</v>
      </c>
      <c r="O235" s="25">
        <v>100</v>
      </c>
      <c r="P235" s="25">
        <v>1</v>
      </c>
      <c r="Q235" s="25">
        <v>2</v>
      </c>
      <c r="R235" s="25">
        <v>5.74</v>
      </c>
      <c r="S235" s="25">
        <v>1</v>
      </c>
      <c r="T235" s="61">
        <v>45107</v>
      </c>
      <c r="U235" s="25"/>
      <c r="V235" s="25"/>
      <c r="W235" s="62"/>
      <c r="X235" s="8"/>
      <c r="Y235" s="8"/>
      <c r="Z235" s="8"/>
    </row>
    <row r="236" spans="1:26">
      <c r="A236" s="20" t="s">
        <v>873</v>
      </c>
      <c r="B236" s="20" t="s">
        <v>873</v>
      </c>
      <c r="C236" s="20" t="s">
        <v>294</v>
      </c>
      <c r="D236" s="20">
        <v>1000</v>
      </c>
      <c r="E236" s="20" t="s">
        <v>332</v>
      </c>
      <c r="F236" s="20" t="s">
        <v>874</v>
      </c>
      <c r="G236" s="97">
        <v>1</v>
      </c>
      <c r="H236" s="20" t="s">
        <v>382</v>
      </c>
      <c r="I236" s="20">
        <v>5.74</v>
      </c>
      <c r="J236" s="20" t="s">
        <v>874</v>
      </c>
      <c r="K236" s="20">
        <v>0</v>
      </c>
      <c r="L236" s="20" t="s">
        <v>874</v>
      </c>
      <c r="M236" s="20">
        <v>1</v>
      </c>
      <c r="N236" s="20">
        <v>1</v>
      </c>
      <c r="O236" s="20">
        <v>50</v>
      </c>
      <c r="P236" s="20">
        <v>1</v>
      </c>
      <c r="Q236" s="20">
        <v>2</v>
      </c>
      <c r="R236" s="20">
        <v>5.74</v>
      </c>
      <c r="S236" s="20">
        <v>1</v>
      </c>
      <c r="T236" s="55">
        <v>45107</v>
      </c>
      <c r="U236" s="20"/>
      <c r="V236" s="20"/>
      <c r="W236" s="60"/>
      <c r="X236" s="8"/>
      <c r="Y236" s="8"/>
      <c r="Z236" s="8"/>
    </row>
    <row r="237" spans="1:26">
      <c r="A237" s="25" t="s">
        <v>875</v>
      </c>
      <c r="B237" s="25" t="s">
        <v>876</v>
      </c>
      <c r="C237" s="25" t="s">
        <v>294</v>
      </c>
      <c r="D237" s="25">
        <v>100</v>
      </c>
      <c r="E237" s="25" t="s">
        <v>332</v>
      </c>
      <c r="F237" s="25" t="s">
        <v>877</v>
      </c>
      <c r="G237" s="96">
        <v>1</v>
      </c>
      <c r="H237" s="25" t="s">
        <v>295</v>
      </c>
      <c r="I237" s="25">
        <v>5.79</v>
      </c>
      <c r="J237" s="25" t="s">
        <v>877</v>
      </c>
      <c r="K237" s="25"/>
      <c r="L237" s="25" t="s">
        <v>877</v>
      </c>
      <c r="M237" s="25">
        <v>1</v>
      </c>
      <c r="N237" s="25">
        <v>1</v>
      </c>
      <c r="O237" s="25">
        <v>100</v>
      </c>
      <c r="P237" s="25">
        <v>1</v>
      </c>
      <c r="Q237" s="25">
        <v>2</v>
      </c>
      <c r="R237" s="25">
        <v>5.79</v>
      </c>
      <c r="S237" s="25">
        <v>1</v>
      </c>
      <c r="T237" s="61">
        <v>45107</v>
      </c>
      <c r="U237" s="25"/>
      <c r="V237" s="25"/>
      <c r="W237" s="62"/>
      <c r="X237" s="8"/>
      <c r="Y237" s="8"/>
      <c r="Z237" s="8"/>
    </row>
    <row r="238" spans="1:26">
      <c r="A238" s="20" t="s">
        <v>341</v>
      </c>
      <c r="B238" s="20" t="s">
        <v>878</v>
      </c>
      <c r="C238" s="20" t="s">
        <v>294</v>
      </c>
      <c r="D238" s="20">
        <v>2550</v>
      </c>
      <c r="E238" s="20" t="s">
        <v>332</v>
      </c>
      <c r="F238" s="20" t="s">
        <v>879</v>
      </c>
      <c r="G238" s="97">
        <v>2.5499999999999998</v>
      </c>
      <c r="H238" s="20" t="s">
        <v>382</v>
      </c>
      <c r="I238" s="20">
        <v>1.93</v>
      </c>
      <c r="J238" s="20" t="s">
        <v>879</v>
      </c>
      <c r="K238" s="20">
        <v>0</v>
      </c>
      <c r="L238" s="20" t="s">
        <v>879</v>
      </c>
      <c r="M238" s="20">
        <v>3</v>
      </c>
      <c r="N238" s="20">
        <v>1</v>
      </c>
      <c r="O238" s="20">
        <v>50</v>
      </c>
      <c r="P238" s="20">
        <v>1</v>
      </c>
      <c r="Q238" s="20">
        <v>2</v>
      </c>
      <c r="R238" s="20">
        <v>5.79</v>
      </c>
      <c r="S238" s="20">
        <v>1</v>
      </c>
      <c r="T238" s="55">
        <v>45107</v>
      </c>
      <c r="U238" s="20"/>
      <c r="V238" s="20"/>
      <c r="W238" s="60"/>
      <c r="X238" s="8"/>
      <c r="Y238" s="8"/>
      <c r="Z238" s="8"/>
    </row>
    <row r="239" spans="1:26">
      <c r="A239" s="25" t="s">
        <v>880</v>
      </c>
      <c r="B239" s="25" t="s">
        <v>881</v>
      </c>
      <c r="C239" s="25" t="s">
        <v>294</v>
      </c>
      <c r="D239" s="25">
        <v>580</v>
      </c>
      <c r="E239" s="25" t="s">
        <v>332</v>
      </c>
      <c r="F239" s="25" t="s">
        <v>882</v>
      </c>
      <c r="G239" s="96">
        <v>1</v>
      </c>
      <c r="H239" s="25" t="s">
        <v>295</v>
      </c>
      <c r="I239" s="25">
        <v>5.79</v>
      </c>
      <c r="J239" s="25" t="s">
        <v>882</v>
      </c>
      <c r="K239" s="25"/>
      <c r="L239" s="25" t="s">
        <v>882</v>
      </c>
      <c r="M239" s="25">
        <v>1</v>
      </c>
      <c r="N239" s="25">
        <v>1</v>
      </c>
      <c r="O239" s="25">
        <v>100</v>
      </c>
      <c r="P239" s="25">
        <v>1</v>
      </c>
      <c r="Q239" s="25">
        <v>2</v>
      </c>
      <c r="R239" s="25">
        <v>5.79</v>
      </c>
      <c r="S239" s="25">
        <v>1</v>
      </c>
      <c r="T239" s="61">
        <v>45107</v>
      </c>
      <c r="U239" s="25"/>
      <c r="V239" s="25"/>
      <c r="W239" s="62"/>
      <c r="X239" s="8"/>
      <c r="Y239" s="8"/>
      <c r="Z239" s="8"/>
    </row>
    <row r="240" spans="1:26">
      <c r="A240" s="20" t="s">
        <v>883</v>
      </c>
      <c r="B240" s="20" t="s">
        <v>884</v>
      </c>
      <c r="C240" s="20" t="s">
        <v>294</v>
      </c>
      <c r="D240" s="20">
        <v>1000</v>
      </c>
      <c r="E240" s="20" t="s">
        <v>332</v>
      </c>
      <c r="F240" s="20" t="s">
        <v>885</v>
      </c>
      <c r="G240" s="97">
        <v>1</v>
      </c>
      <c r="H240" s="20" t="s">
        <v>382</v>
      </c>
      <c r="I240" s="20">
        <v>5.79</v>
      </c>
      <c r="J240" s="20" t="s">
        <v>885</v>
      </c>
      <c r="K240" s="20"/>
      <c r="L240" s="20" t="s">
        <v>885</v>
      </c>
      <c r="M240" s="20">
        <v>1</v>
      </c>
      <c r="N240" s="20">
        <v>1</v>
      </c>
      <c r="O240" s="20">
        <v>100</v>
      </c>
      <c r="P240" s="20">
        <v>1</v>
      </c>
      <c r="Q240" s="20">
        <v>2</v>
      </c>
      <c r="R240" s="20">
        <v>5.79</v>
      </c>
      <c r="S240" s="20">
        <v>1</v>
      </c>
      <c r="T240" s="55">
        <v>45107</v>
      </c>
      <c r="U240" s="20"/>
      <c r="V240" s="20"/>
      <c r="W240" s="60"/>
      <c r="X240" s="8"/>
      <c r="Y240" s="8"/>
      <c r="Z240" s="8"/>
    </row>
    <row r="241" spans="1:26">
      <c r="A241" s="25" t="s">
        <v>886</v>
      </c>
      <c r="B241" s="25" t="s">
        <v>887</v>
      </c>
      <c r="C241" s="25" t="s">
        <v>294</v>
      </c>
      <c r="D241" s="25">
        <v>2000</v>
      </c>
      <c r="E241" s="25" t="s">
        <v>332</v>
      </c>
      <c r="F241" s="25" t="s">
        <v>888</v>
      </c>
      <c r="G241" s="96">
        <v>2</v>
      </c>
      <c r="H241" s="25" t="s">
        <v>382</v>
      </c>
      <c r="I241" s="25">
        <v>2.9</v>
      </c>
      <c r="J241" s="25" t="s">
        <v>888</v>
      </c>
      <c r="K241" s="25">
        <v>0</v>
      </c>
      <c r="L241" s="25" t="s">
        <v>888</v>
      </c>
      <c r="M241" s="25">
        <v>2</v>
      </c>
      <c r="N241" s="25">
        <v>1</v>
      </c>
      <c r="O241" s="25">
        <v>50</v>
      </c>
      <c r="P241" s="25">
        <v>1</v>
      </c>
      <c r="Q241" s="25">
        <v>2</v>
      </c>
      <c r="R241" s="25">
        <v>5.79</v>
      </c>
      <c r="S241" s="25">
        <v>1</v>
      </c>
      <c r="T241" s="61">
        <v>45107</v>
      </c>
      <c r="U241" s="25"/>
      <c r="V241" s="25"/>
      <c r="W241" s="62"/>
      <c r="X241" s="8"/>
      <c r="Y241" s="8"/>
      <c r="Z241" s="8"/>
    </row>
    <row r="242" spans="1:26">
      <c r="A242" s="20" t="s">
        <v>889</v>
      </c>
      <c r="B242" s="20" t="s">
        <v>889</v>
      </c>
      <c r="C242" s="20" t="s">
        <v>294</v>
      </c>
      <c r="D242" s="20">
        <v>1000</v>
      </c>
      <c r="E242" s="20" t="s">
        <v>332</v>
      </c>
      <c r="F242" s="20" t="s">
        <v>890</v>
      </c>
      <c r="G242" s="97">
        <v>1</v>
      </c>
      <c r="H242" s="20" t="s">
        <v>382</v>
      </c>
      <c r="I242" s="20">
        <v>5.84</v>
      </c>
      <c r="J242" s="20" t="s">
        <v>890</v>
      </c>
      <c r="K242" s="20">
        <v>0</v>
      </c>
      <c r="L242" s="20" t="s">
        <v>890</v>
      </c>
      <c r="M242" s="20">
        <v>1</v>
      </c>
      <c r="N242" s="20">
        <v>1</v>
      </c>
      <c r="O242" s="20">
        <v>50</v>
      </c>
      <c r="P242" s="20">
        <v>1</v>
      </c>
      <c r="Q242" s="20">
        <v>2</v>
      </c>
      <c r="R242" s="20">
        <v>5.84</v>
      </c>
      <c r="S242" s="20">
        <v>1</v>
      </c>
      <c r="T242" s="55">
        <v>45107</v>
      </c>
      <c r="U242" s="20"/>
      <c r="V242" s="20"/>
      <c r="W242" s="60"/>
      <c r="X242" s="8"/>
      <c r="Y242" s="8"/>
      <c r="Z242" s="8"/>
    </row>
    <row r="243" spans="1:26">
      <c r="A243" s="25" t="s">
        <v>185</v>
      </c>
      <c r="B243" s="25" t="s">
        <v>50</v>
      </c>
      <c r="C243" s="25" t="s">
        <v>294</v>
      </c>
      <c r="D243" s="25">
        <v>2000</v>
      </c>
      <c r="E243" s="25" t="s">
        <v>332</v>
      </c>
      <c r="F243" s="25" t="s">
        <v>891</v>
      </c>
      <c r="G243" s="96">
        <v>2</v>
      </c>
      <c r="H243" s="25" t="s">
        <v>382</v>
      </c>
      <c r="I243" s="25">
        <v>2.95</v>
      </c>
      <c r="J243" s="25" t="s">
        <v>891</v>
      </c>
      <c r="K243" s="25">
        <v>0</v>
      </c>
      <c r="L243" s="25" t="s">
        <v>891</v>
      </c>
      <c r="M243" s="25">
        <v>2</v>
      </c>
      <c r="N243" s="25">
        <v>1</v>
      </c>
      <c r="O243" s="25">
        <v>50</v>
      </c>
      <c r="P243" s="25">
        <v>1</v>
      </c>
      <c r="Q243" s="25">
        <v>2</v>
      </c>
      <c r="R243" s="25">
        <v>5.89</v>
      </c>
      <c r="S243" s="25">
        <v>1</v>
      </c>
      <c r="T243" s="61">
        <v>45107</v>
      </c>
      <c r="U243" s="25"/>
      <c r="V243" s="25"/>
      <c r="W243" s="62"/>
      <c r="X243" s="8"/>
      <c r="Y243" s="8"/>
      <c r="Z243" s="8"/>
    </row>
    <row r="244" spans="1:26">
      <c r="A244" s="20" t="s">
        <v>188</v>
      </c>
      <c r="B244" s="20" t="s">
        <v>892</v>
      </c>
      <c r="C244" s="20" t="s">
        <v>294</v>
      </c>
      <c r="D244" s="20">
        <v>2000</v>
      </c>
      <c r="E244" s="20" t="s">
        <v>332</v>
      </c>
      <c r="F244" s="20" t="s">
        <v>893</v>
      </c>
      <c r="G244" s="97">
        <v>2</v>
      </c>
      <c r="H244" s="20" t="s">
        <v>382</v>
      </c>
      <c r="I244" s="20">
        <v>2.95</v>
      </c>
      <c r="J244" s="20" t="s">
        <v>893</v>
      </c>
      <c r="K244" s="20">
        <v>0</v>
      </c>
      <c r="L244" s="20" t="s">
        <v>893</v>
      </c>
      <c r="M244" s="20">
        <v>2</v>
      </c>
      <c r="N244" s="20">
        <v>1</v>
      </c>
      <c r="O244" s="20">
        <v>50</v>
      </c>
      <c r="P244" s="20">
        <v>1</v>
      </c>
      <c r="Q244" s="20">
        <v>2</v>
      </c>
      <c r="R244" s="20">
        <v>5.89</v>
      </c>
      <c r="S244" s="20">
        <v>1</v>
      </c>
      <c r="T244" s="55">
        <v>45107</v>
      </c>
      <c r="U244" s="20"/>
      <c r="V244" s="20"/>
      <c r="W244" s="60"/>
      <c r="X244" s="8"/>
      <c r="Y244" s="8"/>
      <c r="Z244" s="8"/>
    </row>
    <row r="245" spans="1:26">
      <c r="A245" s="25" t="s">
        <v>886</v>
      </c>
      <c r="B245" s="25" t="s">
        <v>894</v>
      </c>
      <c r="C245" s="25" t="s">
        <v>294</v>
      </c>
      <c r="D245" s="25">
        <v>2000</v>
      </c>
      <c r="E245" s="25" t="s">
        <v>332</v>
      </c>
      <c r="F245" s="25" t="s">
        <v>895</v>
      </c>
      <c r="G245" s="96">
        <v>2</v>
      </c>
      <c r="H245" s="25" t="s">
        <v>382</v>
      </c>
      <c r="I245" s="25">
        <v>2.95</v>
      </c>
      <c r="J245" s="25" t="s">
        <v>895</v>
      </c>
      <c r="K245" s="25">
        <v>0</v>
      </c>
      <c r="L245" s="25" t="s">
        <v>895</v>
      </c>
      <c r="M245" s="25">
        <v>2</v>
      </c>
      <c r="N245" s="25">
        <v>1</v>
      </c>
      <c r="O245" s="25">
        <v>50</v>
      </c>
      <c r="P245" s="25">
        <v>1</v>
      </c>
      <c r="Q245" s="25">
        <v>2</v>
      </c>
      <c r="R245" s="25">
        <v>5.89</v>
      </c>
      <c r="S245" s="25">
        <v>1</v>
      </c>
      <c r="T245" s="61">
        <v>45107</v>
      </c>
      <c r="U245" s="25"/>
      <c r="V245" s="25"/>
      <c r="W245" s="62"/>
      <c r="X245" s="8"/>
      <c r="Y245" s="8"/>
      <c r="Z245" s="8"/>
    </row>
    <row r="246" spans="1:26">
      <c r="A246" s="20" t="s">
        <v>896</v>
      </c>
      <c r="B246" s="20" t="s">
        <v>51</v>
      </c>
      <c r="C246" s="20" t="s">
        <v>294</v>
      </c>
      <c r="D246" s="20">
        <v>2000</v>
      </c>
      <c r="E246" s="20" t="s">
        <v>332</v>
      </c>
      <c r="F246" s="20" t="s">
        <v>897</v>
      </c>
      <c r="G246" s="97">
        <v>2</v>
      </c>
      <c r="H246" s="20" t="s">
        <v>382</v>
      </c>
      <c r="I246" s="20">
        <v>2.95</v>
      </c>
      <c r="J246" s="20" t="s">
        <v>897</v>
      </c>
      <c r="K246" s="20">
        <v>0</v>
      </c>
      <c r="L246" s="20" t="s">
        <v>897</v>
      </c>
      <c r="M246" s="20">
        <v>2</v>
      </c>
      <c r="N246" s="20">
        <v>1</v>
      </c>
      <c r="O246" s="20">
        <v>50</v>
      </c>
      <c r="P246" s="20">
        <v>1</v>
      </c>
      <c r="Q246" s="20">
        <v>2</v>
      </c>
      <c r="R246" s="20">
        <v>5.89</v>
      </c>
      <c r="S246" s="20">
        <v>1</v>
      </c>
      <c r="T246" s="55">
        <v>45107</v>
      </c>
      <c r="U246" s="20"/>
      <c r="V246" s="20"/>
      <c r="W246" s="60"/>
      <c r="X246" s="8"/>
      <c r="Y246" s="8"/>
      <c r="Z246" s="8"/>
    </row>
    <row r="247" spans="1:26">
      <c r="A247" s="25" t="s">
        <v>191</v>
      </c>
      <c r="B247" s="25" t="s">
        <v>55</v>
      </c>
      <c r="C247" s="25" t="s">
        <v>294</v>
      </c>
      <c r="D247" s="25">
        <v>2000</v>
      </c>
      <c r="E247" s="25" t="s">
        <v>332</v>
      </c>
      <c r="F247" s="25" t="s">
        <v>898</v>
      </c>
      <c r="G247" s="96">
        <v>2</v>
      </c>
      <c r="H247" s="25" t="s">
        <v>382</v>
      </c>
      <c r="I247" s="25">
        <v>2.95</v>
      </c>
      <c r="J247" s="25" t="s">
        <v>898</v>
      </c>
      <c r="K247" s="25">
        <v>0</v>
      </c>
      <c r="L247" s="25" t="s">
        <v>898</v>
      </c>
      <c r="M247" s="25">
        <v>2</v>
      </c>
      <c r="N247" s="25">
        <v>1</v>
      </c>
      <c r="O247" s="25">
        <v>50</v>
      </c>
      <c r="P247" s="25">
        <v>1</v>
      </c>
      <c r="Q247" s="25">
        <v>2</v>
      </c>
      <c r="R247" s="25">
        <v>5.89</v>
      </c>
      <c r="S247" s="25">
        <v>1</v>
      </c>
      <c r="T247" s="61">
        <v>45107</v>
      </c>
      <c r="U247" s="25"/>
      <c r="V247" s="25"/>
      <c r="W247" s="62"/>
      <c r="X247" s="8"/>
      <c r="Y247" s="8"/>
      <c r="Z247" s="8"/>
    </row>
    <row r="248" spans="1:26">
      <c r="A248" s="20" t="s">
        <v>899</v>
      </c>
      <c r="B248" s="20" t="s">
        <v>900</v>
      </c>
      <c r="C248" s="20" t="s">
        <v>294</v>
      </c>
      <c r="D248" s="20">
        <v>2000</v>
      </c>
      <c r="E248" s="20" t="s">
        <v>332</v>
      </c>
      <c r="F248" s="20" t="s">
        <v>901</v>
      </c>
      <c r="G248" s="97">
        <v>2</v>
      </c>
      <c r="H248" s="20" t="s">
        <v>382</v>
      </c>
      <c r="I248" s="20">
        <v>2.95</v>
      </c>
      <c r="J248" s="20" t="s">
        <v>901</v>
      </c>
      <c r="K248" s="20">
        <v>0</v>
      </c>
      <c r="L248" s="20" t="s">
        <v>901</v>
      </c>
      <c r="M248" s="20">
        <v>2</v>
      </c>
      <c r="N248" s="20">
        <v>1</v>
      </c>
      <c r="O248" s="20">
        <v>50</v>
      </c>
      <c r="P248" s="20">
        <v>1</v>
      </c>
      <c r="Q248" s="20">
        <v>2</v>
      </c>
      <c r="R248" s="20">
        <v>5.89</v>
      </c>
      <c r="S248" s="20">
        <v>1</v>
      </c>
      <c r="T248" s="55">
        <v>45107</v>
      </c>
      <c r="U248" s="20"/>
      <c r="V248" s="20"/>
      <c r="W248" s="60"/>
      <c r="X248" s="8"/>
      <c r="Y248" s="8"/>
      <c r="Z248" s="8"/>
    </row>
    <row r="249" spans="1:26">
      <c r="A249" s="25" t="s">
        <v>902</v>
      </c>
      <c r="B249" s="25" t="s">
        <v>903</v>
      </c>
      <c r="C249" s="25" t="s">
        <v>294</v>
      </c>
      <c r="D249" s="25">
        <v>2550</v>
      </c>
      <c r="E249" s="25" t="s">
        <v>332</v>
      </c>
      <c r="F249" s="25" t="s">
        <v>904</v>
      </c>
      <c r="G249" s="96">
        <v>2.5499999999999998</v>
      </c>
      <c r="H249" s="25" t="s">
        <v>382</v>
      </c>
      <c r="I249" s="25">
        <v>2.04</v>
      </c>
      <c r="J249" s="25" t="s">
        <v>904</v>
      </c>
      <c r="K249" s="25"/>
      <c r="L249" s="25" t="s">
        <v>904</v>
      </c>
      <c r="M249" s="25">
        <v>3</v>
      </c>
      <c r="N249" s="25">
        <v>1</v>
      </c>
      <c r="O249" s="25">
        <v>100</v>
      </c>
      <c r="P249" s="25">
        <v>1</v>
      </c>
      <c r="Q249" s="25">
        <v>2</v>
      </c>
      <c r="R249" s="25">
        <v>6.11</v>
      </c>
      <c r="S249" s="25">
        <v>1</v>
      </c>
      <c r="T249" s="61">
        <v>45107</v>
      </c>
      <c r="U249" s="25"/>
      <c r="V249" s="25"/>
      <c r="W249" s="62"/>
      <c r="X249" s="8"/>
      <c r="Y249" s="8"/>
      <c r="Z249" s="8"/>
    </row>
    <row r="250" spans="1:26">
      <c r="A250" s="20" t="s">
        <v>230</v>
      </c>
      <c r="B250" s="20" t="s">
        <v>905</v>
      </c>
      <c r="C250" s="20" t="s">
        <v>294</v>
      </c>
      <c r="D250" s="20">
        <v>1800</v>
      </c>
      <c r="E250" s="20" t="s">
        <v>332</v>
      </c>
      <c r="F250" s="20" t="s">
        <v>906</v>
      </c>
      <c r="G250" s="97">
        <v>1.8</v>
      </c>
      <c r="H250" s="20" t="s">
        <v>382</v>
      </c>
      <c r="I250" s="20">
        <v>3.1</v>
      </c>
      <c r="J250" s="20" t="s">
        <v>906</v>
      </c>
      <c r="K250" s="20">
        <v>0</v>
      </c>
      <c r="L250" s="20" t="s">
        <v>906</v>
      </c>
      <c r="M250" s="20">
        <v>2</v>
      </c>
      <c r="N250" s="20">
        <v>1</v>
      </c>
      <c r="O250" s="20">
        <v>50</v>
      </c>
      <c r="P250" s="20">
        <v>1</v>
      </c>
      <c r="Q250" s="20">
        <v>2</v>
      </c>
      <c r="R250" s="20">
        <v>6.2</v>
      </c>
      <c r="S250" s="20">
        <v>1</v>
      </c>
      <c r="T250" s="55">
        <v>45107</v>
      </c>
      <c r="U250" s="20"/>
      <c r="V250" s="20"/>
      <c r="W250" s="60"/>
      <c r="X250" s="8"/>
      <c r="Y250" s="8"/>
      <c r="Z250" s="8"/>
    </row>
    <row r="251" spans="1:26">
      <c r="A251" s="25" t="s">
        <v>907</v>
      </c>
      <c r="B251" s="25" t="s">
        <v>908</v>
      </c>
      <c r="C251" s="25" t="s">
        <v>294</v>
      </c>
      <c r="D251" s="25">
        <v>400</v>
      </c>
      <c r="E251" s="25" t="s">
        <v>332</v>
      </c>
      <c r="F251" s="25" t="s">
        <v>909</v>
      </c>
      <c r="G251" s="96">
        <v>1</v>
      </c>
      <c r="H251" s="25" t="s">
        <v>295</v>
      </c>
      <c r="I251" s="25">
        <v>6.26</v>
      </c>
      <c r="J251" s="25" t="s">
        <v>909</v>
      </c>
      <c r="K251" s="25">
        <v>0</v>
      </c>
      <c r="L251" s="25" t="s">
        <v>909</v>
      </c>
      <c r="M251" s="25">
        <v>1</v>
      </c>
      <c r="N251" s="25">
        <v>1</v>
      </c>
      <c r="O251" s="25">
        <v>50</v>
      </c>
      <c r="P251" s="25">
        <v>1</v>
      </c>
      <c r="Q251" s="25">
        <v>2</v>
      </c>
      <c r="R251" s="25">
        <v>6.26</v>
      </c>
      <c r="S251" s="25">
        <v>1</v>
      </c>
      <c r="T251" s="61">
        <v>45107</v>
      </c>
      <c r="U251" s="25"/>
      <c r="V251" s="25"/>
      <c r="W251" s="62"/>
      <c r="X251" s="8"/>
      <c r="Y251" s="8"/>
      <c r="Z251" s="8"/>
    </row>
    <row r="252" spans="1:26">
      <c r="A252" s="20" t="s">
        <v>492</v>
      </c>
      <c r="B252" s="20" t="s">
        <v>910</v>
      </c>
      <c r="C252" s="20" t="s">
        <v>294</v>
      </c>
      <c r="D252" s="20">
        <v>1000</v>
      </c>
      <c r="E252" s="20" t="s">
        <v>332</v>
      </c>
      <c r="F252" s="20" t="s">
        <v>911</v>
      </c>
      <c r="G252" s="97">
        <v>1</v>
      </c>
      <c r="H252" s="20" t="s">
        <v>382</v>
      </c>
      <c r="I252" s="20">
        <v>6.26</v>
      </c>
      <c r="J252" s="20" t="s">
        <v>911</v>
      </c>
      <c r="K252" s="20"/>
      <c r="L252" s="20" t="s">
        <v>911</v>
      </c>
      <c r="M252" s="20">
        <v>1</v>
      </c>
      <c r="N252" s="20">
        <v>1</v>
      </c>
      <c r="O252" s="20">
        <v>100</v>
      </c>
      <c r="P252" s="20">
        <v>1</v>
      </c>
      <c r="Q252" s="20">
        <v>2</v>
      </c>
      <c r="R252" s="20">
        <v>6.26</v>
      </c>
      <c r="S252" s="20">
        <v>1</v>
      </c>
      <c r="T252" s="55">
        <v>45107</v>
      </c>
      <c r="U252" s="20"/>
      <c r="V252" s="20"/>
      <c r="W252" s="60"/>
      <c r="X252" s="8"/>
      <c r="Y252" s="8"/>
      <c r="Z252" s="8"/>
    </row>
    <row r="253" spans="1:26">
      <c r="A253" s="25">
        <v>1014</v>
      </c>
      <c r="B253" s="25" t="s">
        <v>912</v>
      </c>
      <c r="C253" s="25" t="s">
        <v>294</v>
      </c>
      <c r="D253" s="25">
        <v>920</v>
      </c>
      <c r="E253" s="25" t="s">
        <v>327</v>
      </c>
      <c r="F253" s="25" t="s">
        <v>913</v>
      </c>
      <c r="G253" s="96">
        <v>1</v>
      </c>
      <c r="H253" s="25" t="s">
        <v>295</v>
      </c>
      <c r="I253" s="25">
        <v>6.26</v>
      </c>
      <c r="J253" s="25" t="s">
        <v>913</v>
      </c>
      <c r="K253" s="25">
        <v>0</v>
      </c>
      <c r="L253" s="25" t="s">
        <v>913</v>
      </c>
      <c r="M253" s="25">
        <v>1</v>
      </c>
      <c r="N253" s="25">
        <v>1</v>
      </c>
      <c r="O253" s="25">
        <v>50</v>
      </c>
      <c r="P253" s="25">
        <v>1</v>
      </c>
      <c r="Q253" s="25">
        <v>2</v>
      </c>
      <c r="R253" s="25">
        <v>6.26</v>
      </c>
      <c r="S253" s="25">
        <v>1</v>
      </c>
      <c r="T253" s="61">
        <v>45107</v>
      </c>
      <c r="U253" s="25"/>
      <c r="V253" s="25"/>
      <c r="W253" s="62"/>
      <c r="X253" s="8"/>
      <c r="Y253" s="8"/>
      <c r="Z253" s="8"/>
    </row>
    <row r="254" spans="1:26">
      <c r="A254" s="20" t="s">
        <v>914</v>
      </c>
      <c r="B254" s="20" t="s">
        <v>915</v>
      </c>
      <c r="C254" s="20" t="s">
        <v>294</v>
      </c>
      <c r="D254" s="20">
        <v>1</v>
      </c>
      <c r="E254" s="20" t="s">
        <v>295</v>
      </c>
      <c r="F254" s="20" t="s">
        <v>916</v>
      </c>
      <c r="G254" s="97">
        <v>1</v>
      </c>
      <c r="H254" s="20" t="s">
        <v>295</v>
      </c>
      <c r="I254" s="20">
        <v>6.32</v>
      </c>
      <c r="J254" s="20" t="s">
        <v>916</v>
      </c>
      <c r="K254" s="20"/>
      <c r="L254" s="20" t="s">
        <v>916</v>
      </c>
      <c r="M254" s="20">
        <v>1</v>
      </c>
      <c r="N254" s="20">
        <v>1</v>
      </c>
      <c r="O254" s="20">
        <v>100</v>
      </c>
      <c r="P254" s="20">
        <v>1</v>
      </c>
      <c r="Q254" s="20">
        <v>2</v>
      </c>
      <c r="R254" s="20">
        <v>6.32</v>
      </c>
      <c r="S254" s="20">
        <v>1</v>
      </c>
      <c r="T254" s="55">
        <v>45107</v>
      </c>
      <c r="U254" s="20"/>
      <c r="V254" s="20"/>
      <c r="W254" s="60"/>
      <c r="X254" s="8"/>
      <c r="Y254" s="8"/>
      <c r="Z254" s="8"/>
    </row>
    <row r="255" spans="1:26">
      <c r="A255" s="25" t="s">
        <v>917</v>
      </c>
      <c r="B255" s="25" t="s">
        <v>918</v>
      </c>
      <c r="C255" s="25" t="s">
        <v>294</v>
      </c>
      <c r="D255" s="25">
        <v>5000</v>
      </c>
      <c r="E255" s="25" t="s">
        <v>327</v>
      </c>
      <c r="F255" s="25" t="s">
        <v>919</v>
      </c>
      <c r="G255" s="96">
        <v>5</v>
      </c>
      <c r="H255" s="25" t="s">
        <v>329</v>
      </c>
      <c r="I255" s="25">
        <v>1.32</v>
      </c>
      <c r="J255" s="25" t="s">
        <v>919</v>
      </c>
      <c r="K255" s="25"/>
      <c r="L255" s="25" t="s">
        <v>919</v>
      </c>
      <c r="M255" s="25">
        <v>5</v>
      </c>
      <c r="N255" s="25">
        <v>1</v>
      </c>
      <c r="O255" s="25">
        <v>100</v>
      </c>
      <c r="P255" s="25">
        <v>1</v>
      </c>
      <c r="Q255" s="25">
        <v>2</v>
      </c>
      <c r="R255" s="25">
        <v>6.58</v>
      </c>
      <c r="S255" s="25">
        <v>1</v>
      </c>
      <c r="T255" s="61">
        <v>45107</v>
      </c>
      <c r="U255" s="25"/>
      <c r="V255" s="25"/>
      <c r="W255" s="62"/>
      <c r="X255" s="8"/>
      <c r="Y255" s="8"/>
      <c r="Z255" s="8"/>
    </row>
    <row r="256" spans="1:26">
      <c r="A256" s="20" t="s">
        <v>920</v>
      </c>
      <c r="B256" s="20" t="s">
        <v>921</v>
      </c>
      <c r="C256" s="20" t="s">
        <v>294</v>
      </c>
      <c r="D256" s="20">
        <v>2000</v>
      </c>
      <c r="E256" s="20" t="s">
        <v>332</v>
      </c>
      <c r="F256" s="20" t="s">
        <v>922</v>
      </c>
      <c r="G256" s="97">
        <v>2</v>
      </c>
      <c r="H256" s="20" t="s">
        <v>382</v>
      </c>
      <c r="I256" s="20">
        <v>3.29</v>
      </c>
      <c r="J256" s="20" t="s">
        <v>922</v>
      </c>
      <c r="K256" s="20">
        <v>0</v>
      </c>
      <c r="L256" s="20" t="s">
        <v>922</v>
      </c>
      <c r="M256" s="20">
        <v>2</v>
      </c>
      <c r="N256" s="20">
        <v>1</v>
      </c>
      <c r="O256" s="20">
        <v>50</v>
      </c>
      <c r="P256" s="20">
        <v>1</v>
      </c>
      <c r="Q256" s="20">
        <v>2</v>
      </c>
      <c r="R256" s="20">
        <v>6.58</v>
      </c>
      <c r="S256" s="20">
        <v>1</v>
      </c>
      <c r="T256" s="55">
        <v>45107</v>
      </c>
      <c r="U256" s="20"/>
      <c r="V256" s="20"/>
      <c r="W256" s="60"/>
      <c r="X256" s="8"/>
      <c r="Y256" s="8"/>
      <c r="Z256" s="8"/>
    </row>
    <row r="257" spans="1:26">
      <c r="A257" s="25" t="s">
        <v>225</v>
      </c>
      <c r="B257" s="25" t="s">
        <v>923</v>
      </c>
      <c r="C257" s="25" t="s">
        <v>294</v>
      </c>
      <c r="D257" s="25">
        <v>2270</v>
      </c>
      <c r="E257" s="25" t="s">
        <v>332</v>
      </c>
      <c r="F257" s="25" t="s">
        <v>924</v>
      </c>
      <c r="G257" s="96">
        <v>2.27</v>
      </c>
      <c r="H257" s="25" t="s">
        <v>382</v>
      </c>
      <c r="I257" s="25">
        <v>3.4</v>
      </c>
      <c r="J257" s="25" t="s">
        <v>924</v>
      </c>
      <c r="K257" s="25"/>
      <c r="L257" s="25" t="s">
        <v>924</v>
      </c>
      <c r="M257" s="25">
        <v>2</v>
      </c>
      <c r="N257" s="25">
        <v>1</v>
      </c>
      <c r="O257" s="25">
        <v>100</v>
      </c>
      <c r="P257" s="25">
        <v>1</v>
      </c>
      <c r="Q257" s="25">
        <v>2</v>
      </c>
      <c r="R257" s="25">
        <v>6.79</v>
      </c>
      <c r="S257" s="25">
        <v>1</v>
      </c>
      <c r="T257" s="61">
        <v>45107</v>
      </c>
      <c r="U257" s="25"/>
      <c r="V257" s="25"/>
      <c r="W257" s="62"/>
      <c r="X257" s="8"/>
      <c r="Y257" s="8"/>
      <c r="Z257" s="8"/>
    </row>
    <row r="258" spans="1:26">
      <c r="A258" s="20" t="s">
        <v>925</v>
      </c>
      <c r="B258" s="20" t="s">
        <v>926</v>
      </c>
      <c r="C258" s="20" t="s">
        <v>294</v>
      </c>
      <c r="D258" s="20">
        <v>2000</v>
      </c>
      <c r="E258" s="20" t="s">
        <v>332</v>
      </c>
      <c r="F258" s="20" t="s">
        <v>927</v>
      </c>
      <c r="G258" s="97">
        <v>2</v>
      </c>
      <c r="H258" s="20" t="s">
        <v>382</v>
      </c>
      <c r="I258" s="20">
        <v>3.42</v>
      </c>
      <c r="J258" s="20" t="s">
        <v>927</v>
      </c>
      <c r="K258" s="20">
        <v>0</v>
      </c>
      <c r="L258" s="20" t="s">
        <v>927</v>
      </c>
      <c r="M258" s="20">
        <v>2</v>
      </c>
      <c r="N258" s="20">
        <v>1</v>
      </c>
      <c r="O258" s="20">
        <v>50</v>
      </c>
      <c r="P258" s="20">
        <v>1</v>
      </c>
      <c r="Q258" s="20">
        <v>2</v>
      </c>
      <c r="R258" s="20">
        <v>6.84</v>
      </c>
      <c r="S258" s="20">
        <v>1</v>
      </c>
      <c r="T258" s="55">
        <v>45107</v>
      </c>
      <c r="U258" s="20"/>
      <c r="V258" s="20"/>
      <c r="W258" s="60"/>
      <c r="X258" s="8"/>
      <c r="Y258" s="8"/>
      <c r="Z258" s="8"/>
    </row>
    <row r="259" spans="1:26">
      <c r="A259" s="25" t="s">
        <v>928</v>
      </c>
      <c r="B259" s="25" t="s">
        <v>929</v>
      </c>
      <c r="C259" s="25" t="s">
        <v>294</v>
      </c>
      <c r="D259" s="25">
        <v>1000</v>
      </c>
      <c r="E259" s="25" t="s">
        <v>332</v>
      </c>
      <c r="F259" s="25" t="s">
        <v>930</v>
      </c>
      <c r="G259" s="96">
        <v>1</v>
      </c>
      <c r="H259" s="25" t="s">
        <v>382</v>
      </c>
      <c r="I259" s="25">
        <v>6.84</v>
      </c>
      <c r="J259" s="25" t="s">
        <v>930</v>
      </c>
      <c r="K259" s="25">
        <v>0</v>
      </c>
      <c r="L259" s="25" t="s">
        <v>930</v>
      </c>
      <c r="M259" s="25">
        <v>1</v>
      </c>
      <c r="N259" s="25">
        <v>1</v>
      </c>
      <c r="O259" s="25">
        <v>50</v>
      </c>
      <c r="P259" s="25">
        <v>1</v>
      </c>
      <c r="Q259" s="25">
        <v>2</v>
      </c>
      <c r="R259" s="25">
        <v>6.84</v>
      </c>
      <c r="S259" s="25">
        <v>1</v>
      </c>
      <c r="T259" s="61">
        <v>45107</v>
      </c>
      <c r="U259" s="25"/>
      <c r="V259" s="25"/>
      <c r="W259" s="62"/>
      <c r="X259" s="8"/>
      <c r="Y259" s="8"/>
      <c r="Z259" s="8"/>
    </row>
    <row r="260" spans="1:26">
      <c r="A260" s="20" t="s">
        <v>931</v>
      </c>
      <c r="B260" s="20" t="s">
        <v>932</v>
      </c>
      <c r="C260" s="20" t="s">
        <v>294</v>
      </c>
      <c r="D260" s="20">
        <v>2000</v>
      </c>
      <c r="E260" s="20" t="s">
        <v>332</v>
      </c>
      <c r="F260" s="20" t="s">
        <v>933</v>
      </c>
      <c r="G260" s="97">
        <v>2</v>
      </c>
      <c r="H260" s="20" t="s">
        <v>382</v>
      </c>
      <c r="I260" s="20">
        <v>3.42</v>
      </c>
      <c r="J260" s="20" t="s">
        <v>933</v>
      </c>
      <c r="K260" s="20">
        <v>0</v>
      </c>
      <c r="L260" s="20" t="s">
        <v>933</v>
      </c>
      <c r="M260" s="20">
        <v>2</v>
      </c>
      <c r="N260" s="20">
        <v>1</v>
      </c>
      <c r="O260" s="20">
        <v>50</v>
      </c>
      <c r="P260" s="20">
        <v>1</v>
      </c>
      <c r="Q260" s="20">
        <v>2</v>
      </c>
      <c r="R260" s="20">
        <v>6.84</v>
      </c>
      <c r="S260" s="20">
        <v>1</v>
      </c>
      <c r="T260" s="55">
        <v>45107</v>
      </c>
      <c r="U260" s="20"/>
      <c r="V260" s="20"/>
      <c r="W260" s="60"/>
      <c r="X260" s="8"/>
      <c r="Y260" s="8"/>
      <c r="Z260" s="8"/>
    </row>
    <row r="261" spans="1:26">
      <c r="A261" s="25" t="s">
        <v>934</v>
      </c>
      <c r="B261" s="25" t="s">
        <v>935</v>
      </c>
      <c r="C261" s="25" t="s">
        <v>294</v>
      </c>
      <c r="D261" s="25">
        <v>920</v>
      </c>
      <c r="E261" s="25" t="s">
        <v>327</v>
      </c>
      <c r="F261" s="25" t="s">
        <v>936</v>
      </c>
      <c r="G261" s="96">
        <v>1</v>
      </c>
      <c r="H261" s="25" t="s">
        <v>295</v>
      </c>
      <c r="I261" s="25">
        <v>6.84</v>
      </c>
      <c r="J261" s="25" t="s">
        <v>936</v>
      </c>
      <c r="K261" s="25">
        <v>0</v>
      </c>
      <c r="L261" s="25" t="s">
        <v>936</v>
      </c>
      <c r="M261" s="25">
        <v>1</v>
      </c>
      <c r="N261" s="25">
        <v>1</v>
      </c>
      <c r="O261" s="25">
        <v>50</v>
      </c>
      <c r="P261" s="25">
        <v>1</v>
      </c>
      <c r="Q261" s="25">
        <v>2</v>
      </c>
      <c r="R261" s="25">
        <v>6.84</v>
      </c>
      <c r="S261" s="25">
        <v>1</v>
      </c>
      <c r="T261" s="61">
        <v>45107</v>
      </c>
      <c r="U261" s="25"/>
      <c r="V261" s="25"/>
      <c r="W261" s="62"/>
      <c r="X261" s="8"/>
      <c r="Y261" s="8"/>
      <c r="Z261" s="8"/>
    </row>
    <row r="262" spans="1:26">
      <c r="A262" s="20" t="s">
        <v>937</v>
      </c>
      <c r="B262" s="20" t="s">
        <v>938</v>
      </c>
      <c r="C262" s="20" t="s">
        <v>294</v>
      </c>
      <c r="D262" s="20">
        <v>5000</v>
      </c>
      <c r="E262" s="20" t="s">
        <v>327</v>
      </c>
      <c r="F262" s="20" t="s">
        <v>939</v>
      </c>
      <c r="G262" s="97">
        <v>5</v>
      </c>
      <c r="H262" s="20" t="s">
        <v>329</v>
      </c>
      <c r="I262" s="20">
        <v>1.38</v>
      </c>
      <c r="J262" s="20" t="s">
        <v>939</v>
      </c>
      <c r="K262" s="20"/>
      <c r="L262" s="20" t="s">
        <v>939</v>
      </c>
      <c r="M262" s="20">
        <v>5</v>
      </c>
      <c r="N262" s="20">
        <v>1</v>
      </c>
      <c r="O262" s="20">
        <v>100</v>
      </c>
      <c r="P262" s="20">
        <v>1</v>
      </c>
      <c r="Q262" s="20">
        <v>2</v>
      </c>
      <c r="R262" s="20">
        <v>6.89</v>
      </c>
      <c r="S262" s="20">
        <v>1</v>
      </c>
      <c r="T262" s="55">
        <v>45107</v>
      </c>
      <c r="U262" s="20"/>
      <c r="V262" s="20"/>
      <c r="W262" s="60"/>
      <c r="X262" s="8"/>
      <c r="Y262" s="8"/>
      <c r="Z262" s="8"/>
    </row>
    <row r="263" spans="1:26">
      <c r="A263" s="25" t="s">
        <v>940</v>
      </c>
      <c r="B263" s="25" t="s">
        <v>941</v>
      </c>
      <c r="C263" s="25" t="s">
        <v>294</v>
      </c>
      <c r="D263" s="25">
        <v>1000</v>
      </c>
      <c r="E263" s="25" t="s">
        <v>332</v>
      </c>
      <c r="F263" s="25" t="s">
        <v>942</v>
      </c>
      <c r="G263" s="96">
        <v>1</v>
      </c>
      <c r="H263" s="25" t="s">
        <v>329</v>
      </c>
      <c r="I263" s="25">
        <v>6.89</v>
      </c>
      <c r="J263" s="25" t="s">
        <v>942</v>
      </c>
      <c r="K263" s="25">
        <v>0</v>
      </c>
      <c r="L263" s="25" t="s">
        <v>942</v>
      </c>
      <c r="M263" s="25">
        <v>1</v>
      </c>
      <c r="N263" s="25">
        <v>1</v>
      </c>
      <c r="O263" s="25">
        <v>50</v>
      </c>
      <c r="P263" s="25">
        <v>1</v>
      </c>
      <c r="Q263" s="25">
        <v>2</v>
      </c>
      <c r="R263" s="25">
        <v>6.89</v>
      </c>
      <c r="S263" s="25">
        <v>1</v>
      </c>
      <c r="T263" s="61">
        <v>45107</v>
      </c>
      <c r="U263" s="25"/>
      <c r="V263" s="25"/>
      <c r="W263" s="62"/>
      <c r="X263" s="8"/>
      <c r="Y263" s="8"/>
      <c r="Z263" s="8"/>
    </row>
    <row r="264" spans="1:26">
      <c r="A264" s="20" t="s">
        <v>943</v>
      </c>
      <c r="B264" s="20" t="s">
        <v>944</v>
      </c>
      <c r="C264" s="20" t="s">
        <v>294</v>
      </c>
      <c r="D264" s="20">
        <v>2000</v>
      </c>
      <c r="E264" s="20" t="s">
        <v>332</v>
      </c>
      <c r="F264" s="20" t="s">
        <v>945</v>
      </c>
      <c r="G264" s="97">
        <v>2</v>
      </c>
      <c r="H264" s="20" t="s">
        <v>382</v>
      </c>
      <c r="I264" s="20">
        <v>3.45</v>
      </c>
      <c r="J264" s="20" t="s">
        <v>945</v>
      </c>
      <c r="K264" s="20">
        <v>0</v>
      </c>
      <c r="L264" s="20" t="s">
        <v>945</v>
      </c>
      <c r="M264" s="20">
        <v>2</v>
      </c>
      <c r="N264" s="20">
        <v>1</v>
      </c>
      <c r="O264" s="20">
        <v>50</v>
      </c>
      <c r="P264" s="20">
        <v>1</v>
      </c>
      <c r="Q264" s="20">
        <v>2</v>
      </c>
      <c r="R264" s="20">
        <v>6.89</v>
      </c>
      <c r="S264" s="20">
        <v>1</v>
      </c>
      <c r="T264" s="55">
        <v>45107</v>
      </c>
      <c r="U264" s="20"/>
      <c r="V264" s="20"/>
      <c r="W264" s="60"/>
      <c r="X264" s="8"/>
      <c r="Y264" s="8"/>
      <c r="Z264" s="8"/>
    </row>
    <row r="265" spans="1:26">
      <c r="A265" s="25" t="s">
        <v>946</v>
      </c>
      <c r="B265" s="25" t="s">
        <v>947</v>
      </c>
      <c r="C265" s="25" t="s">
        <v>294</v>
      </c>
      <c r="D265" s="25">
        <v>2270</v>
      </c>
      <c r="E265" s="25" t="s">
        <v>332</v>
      </c>
      <c r="F265" s="25" t="s">
        <v>948</v>
      </c>
      <c r="G265" s="96">
        <v>2.27</v>
      </c>
      <c r="H265" s="25" t="s">
        <v>382</v>
      </c>
      <c r="I265" s="25">
        <v>3.45</v>
      </c>
      <c r="J265" s="25" t="s">
        <v>948</v>
      </c>
      <c r="K265" s="25">
        <v>0</v>
      </c>
      <c r="L265" s="25" t="s">
        <v>948</v>
      </c>
      <c r="M265" s="25">
        <v>2</v>
      </c>
      <c r="N265" s="25">
        <v>1</v>
      </c>
      <c r="O265" s="25">
        <v>50</v>
      </c>
      <c r="P265" s="25">
        <v>1</v>
      </c>
      <c r="Q265" s="25">
        <v>2</v>
      </c>
      <c r="R265" s="25">
        <v>6.89</v>
      </c>
      <c r="S265" s="25">
        <v>1</v>
      </c>
      <c r="T265" s="61">
        <v>45107</v>
      </c>
      <c r="U265" s="25"/>
      <c r="V265" s="25"/>
      <c r="W265" s="62"/>
      <c r="X265" s="8"/>
      <c r="Y265" s="8"/>
      <c r="Z265" s="8"/>
    </row>
    <row r="266" spans="1:26">
      <c r="A266" s="20" t="s">
        <v>330</v>
      </c>
      <c r="B266" s="20" t="s">
        <v>949</v>
      </c>
      <c r="C266" s="20" t="s">
        <v>294</v>
      </c>
      <c r="D266" s="20">
        <v>4000</v>
      </c>
      <c r="E266" s="20" t="s">
        <v>332</v>
      </c>
      <c r="F266" s="20" t="s">
        <v>950</v>
      </c>
      <c r="G266" s="97">
        <v>4</v>
      </c>
      <c r="H266" s="20" t="s">
        <v>382</v>
      </c>
      <c r="I266" s="20">
        <v>1.75</v>
      </c>
      <c r="J266" s="20" t="s">
        <v>950</v>
      </c>
      <c r="K266" s="20">
        <v>0</v>
      </c>
      <c r="L266" s="20" t="s">
        <v>950</v>
      </c>
      <c r="M266" s="20">
        <v>4</v>
      </c>
      <c r="N266" s="20">
        <v>1</v>
      </c>
      <c r="O266" s="20">
        <v>50</v>
      </c>
      <c r="P266" s="20">
        <v>1</v>
      </c>
      <c r="Q266" s="20">
        <v>2</v>
      </c>
      <c r="R266" s="20">
        <v>7</v>
      </c>
      <c r="S266" s="20">
        <v>1</v>
      </c>
      <c r="T266" s="55">
        <v>45107</v>
      </c>
      <c r="U266" s="20"/>
      <c r="V266" s="20"/>
      <c r="W266" s="60"/>
      <c r="X266" s="8"/>
      <c r="Y266" s="8"/>
      <c r="Z266" s="8"/>
    </row>
    <row r="267" spans="1:26">
      <c r="A267" s="25" t="s">
        <v>388</v>
      </c>
      <c r="B267" s="25" t="s">
        <v>949</v>
      </c>
      <c r="C267" s="25" t="s">
        <v>294</v>
      </c>
      <c r="D267" s="25">
        <v>4000</v>
      </c>
      <c r="E267" s="25" t="s">
        <v>332</v>
      </c>
      <c r="F267" s="25" t="s">
        <v>950</v>
      </c>
      <c r="G267" s="96">
        <v>4</v>
      </c>
      <c r="H267" s="25" t="s">
        <v>382</v>
      </c>
      <c r="I267" s="25">
        <v>1.75</v>
      </c>
      <c r="J267" s="25" t="s">
        <v>950</v>
      </c>
      <c r="K267" s="25">
        <v>0</v>
      </c>
      <c r="L267" s="25" t="s">
        <v>950</v>
      </c>
      <c r="M267" s="25">
        <v>4</v>
      </c>
      <c r="N267" s="25">
        <v>1</v>
      </c>
      <c r="O267" s="25">
        <v>50</v>
      </c>
      <c r="P267" s="25">
        <v>1</v>
      </c>
      <c r="Q267" s="25">
        <v>2</v>
      </c>
      <c r="R267" s="25">
        <v>7</v>
      </c>
      <c r="S267" s="25">
        <v>1</v>
      </c>
      <c r="T267" s="61">
        <v>45107</v>
      </c>
      <c r="U267" s="25"/>
      <c r="V267" s="25"/>
      <c r="W267" s="62"/>
      <c r="X267" s="8"/>
      <c r="Y267" s="8"/>
      <c r="Z267" s="8"/>
    </row>
    <row r="268" spans="1:26">
      <c r="A268" s="20" t="s">
        <v>854</v>
      </c>
      <c r="B268" s="20" t="s">
        <v>854</v>
      </c>
      <c r="C268" s="20" t="s">
        <v>294</v>
      </c>
      <c r="D268" s="20">
        <v>1000</v>
      </c>
      <c r="E268" s="20" t="s">
        <v>332</v>
      </c>
      <c r="F268" s="20" t="s">
        <v>951</v>
      </c>
      <c r="G268" s="97">
        <v>10</v>
      </c>
      <c r="H268" s="20" t="s">
        <v>382</v>
      </c>
      <c r="I268" s="20">
        <v>0.72</v>
      </c>
      <c r="J268" s="20" t="s">
        <v>951</v>
      </c>
      <c r="K268" s="20"/>
      <c r="L268" s="20" t="s">
        <v>951</v>
      </c>
      <c r="M268" s="20">
        <v>10</v>
      </c>
      <c r="N268" s="20">
        <v>1</v>
      </c>
      <c r="O268" s="20">
        <v>100</v>
      </c>
      <c r="P268" s="20">
        <v>1</v>
      </c>
      <c r="Q268" s="20">
        <v>2</v>
      </c>
      <c r="R268" s="20">
        <v>7.16</v>
      </c>
      <c r="S268" s="20">
        <v>1</v>
      </c>
      <c r="T268" s="55">
        <v>45107</v>
      </c>
      <c r="U268" s="20"/>
      <c r="V268" s="20"/>
      <c r="W268" s="60"/>
      <c r="X268" s="8"/>
      <c r="Y268" s="8"/>
      <c r="Z268" s="8"/>
    </row>
    <row r="269" spans="1:26">
      <c r="A269" s="25" t="s">
        <v>952</v>
      </c>
      <c r="B269" s="25" t="s">
        <v>953</v>
      </c>
      <c r="C269" s="25" t="s">
        <v>294</v>
      </c>
      <c r="D269" s="25">
        <v>10</v>
      </c>
      <c r="E269" s="25" t="s">
        <v>295</v>
      </c>
      <c r="F269" s="25" t="s">
        <v>954</v>
      </c>
      <c r="G269" s="96">
        <v>10</v>
      </c>
      <c r="H269" s="25" t="s">
        <v>295</v>
      </c>
      <c r="I269" s="25">
        <v>0.72</v>
      </c>
      <c r="J269" s="25" t="s">
        <v>954</v>
      </c>
      <c r="K269" s="25">
        <v>0</v>
      </c>
      <c r="L269" s="25" t="s">
        <v>954</v>
      </c>
      <c r="M269" s="25">
        <v>10</v>
      </c>
      <c r="N269" s="25">
        <v>1</v>
      </c>
      <c r="O269" s="25">
        <v>50</v>
      </c>
      <c r="P269" s="25">
        <v>1</v>
      </c>
      <c r="Q269" s="25">
        <v>2</v>
      </c>
      <c r="R269" s="25">
        <v>7.21</v>
      </c>
      <c r="S269" s="25">
        <v>1</v>
      </c>
      <c r="T269" s="61">
        <v>45107</v>
      </c>
      <c r="U269" s="25"/>
      <c r="V269" s="25"/>
      <c r="W269" s="62"/>
      <c r="X269" s="8"/>
      <c r="Y269" s="8"/>
      <c r="Z269" s="8"/>
    </row>
    <row r="270" spans="1:26">
      <c r="A270" s="20" t="s">
        <v>955</v>
      </c>
      <c r="B270" s="20" t="s">
        <v>956</v>
      </c>
      <c r="C270" s="20" t="s">
        <v>294</v>
      </c>
      <c r="D270" s="20">
        <v>2000</v>
      </c>
      <c r="E270" s="20" t="s">
        <v>332</v>
      </c>
      <c r="F270" s="20" t="s">
        <v>957</v>
      </c>
      <c r="G270" s="97">
        <v>2</v>
      </c>
      <c r="H270" s="20" t="s">
        <v>382</v>
      </c>
      <c r="I270" s="20">
        <v>3.66</v>
      </c>
      <c r="J270" s="20" t="s">
        <v>957</v>
      </c>
      <c r="K270" s="20">
        <v>0</v>
      </c>
      <c r="L270" s="20" t="s">
        <v>957</v>
      </c>
      <c r="M270" s="20">
        <v>2</v>
      </c>
      <c r="N270" s="20">
        <v>1</v>
      </c>
      <c r="O270" s="20">
        <v>50</v>
      </c>
      <c r="P270" s="20">
        <v>1</v>
      </c>
      <c r="Q270" s="20">
        <v>2</v>
      </c>
      <c r="R270" s="20">
        <v>7.32</v>
      </c>
      <c r="S270" s="20">
        <v>1</v>
      </c>
      <c r="T270" s="55">
        <v>45107</v>
      </c>
      <c r="U270" s="20"/>
      <c r="V270" s="20"/>
      <c r="W270" s="60"/>
      <c r="X270" s="8"/>
      <c r="Y270" s="8"/>
      <c r="Z270" s="8"/>
    </row>
    <row r="271" spans="1:26">
      <c r="A271" s="25" t="s">
        <v>958</v>
      </c>
      <c r="B271" s="25" t="s">
        <v>959</v>
      </c>
      <c r="C271" s="25" t="s">
        <v>294</v>
      </c>
      <c r="D271" s="25">
        <v>2000</v>
      </c>
      <c r="E271" s="25" t="s">
        <v>332</v>
      </c>
      <c r="F271" s="25" t="s">
        <v>960</v>
      </c>
      <c r="G271" s="96">
        <v>2</v>
      </c>
      <c r="H271" s="25" t="s">
        <v>382</v>
      </c>
      <c r="I271" s="25">
        <v>3.66</v>
      </c>
      <c r="J271" s="25" t="s">
        <v>960</v>
      </c>
      <c r="K271" s="25">
        <v>0</v>
      </c>
      <c r="L271" s="25" t="s">
        <v>960</v>
      </c>
      <c r="M271" s="25">
        <v>2</v>
      </c>
      <c r="N271" s="25">
        <v>1</v>
      </c>
      <c r="O271" s="25">
        <v>50</v>
      </c>
      <c r="P271" s="25">
        <v>1</v>
      </c>
      <c r="Q271" s="25">
        <v>2</v>
      </c>
      <c r="R271" s="25">
        <v>7.32</v>
      </c>
      <c r="S271" s="25">
        <v>1</v>
      </c>
      <c r="T271" s="61">
        <v>45107</v>
      </c>
      <c r="U271" s="25"/>
      <c r="V271" s="25"/>
      <c r="W271" s="62"/>
      <c r="X271" s="8"/>
      <c r="Y271" s="8"/>
      <c r="Z271" s="8"/>
    </row>
    <row r="272" spans="1:26">
      <c r="A272" s="20" t="s">
        <v>961</v>
      </c>
      <c r="B272" s="20" t="s">
        <v>962</v>
      </c>
      <c r="C272" s="20" t="s">
        <v>294</v>
      </c>
      <c r="D272" s="20">
        <v>1000</v>
      </c>
      <c r="E272" s="20" t="s">
        <v>332</v>
      </c>
      <c r="F272" s="20" t="s">
        <v>963</v>
      </c>
      <c r="G272" s="97">
        <v>1</v>
      </c>
      <c r="H272" s="20" t="s">
        <v>382</v>
      </c>
      <c r="I272" s="20">
        <v>7.32</v>
      </c>
      <c r="J272" s="20" t="s">
        <v>963</v>
      </c>
      <c r="K272" s="20"/>
      <c r="L272" s="20" t="s">
        <v>963</v>
      </c>
      <c r="M272" s="20">
        <v>1</v>
      </c>
      <c r="N272" s="20">
        <v>1</v>
      </c>
      <c r="O272" s="20">
        <v>100</v>
      </c>
      <c r="P272" s="20">
        <v>1</v>
      </c>
      <c r="Q272" s="20">
        <v>2</v>
      </c>
      <c r="R272" s="20">
        <v>7.32</v>
      </c>
      <c r="S272" s="20">
        <v>1</v>
      </c>
      <c r="T272" s="55">
        <v>45107</v>
      </c>
      <c r="U272" s="20"/>
      <c r="V272" s="20"/>
      <c r="W272" s="60"/>
      <c r="X272" s="8"/>
      <c r="Y272" s="8"/>
      <c r="Z272" s="8"/>
    </row>
    <row r="273" spans="1:26">
      <c r="A273" s="25" t="s">
        <v>964</v>
      </c>
      <c r="B273" s="25" t="s">
        <v>965</v>
      </c>
      <c r="C273" s="25" t="s">
        <v>294</v>
      </c>
      <c r="D273" s="25">
        <v>1030</v>
      </c>
      <c r="E273" s="25" t="s">
        <v>332</v>
      </c>
      <c r="F273" s="25" t="s">
        <v>966</v>
      </c>
      <c r="G273" s="96">
        <v>1.03</v>
      </c>
      <c r="H273" s="25" t="s">
        <v>382</v>
      </c>
      <c r="I273" s="25">
        <v>7.32</v>
      </c>
      <c r="J273" s="25" t="s">
        <v>966</v>
      </c>
      <c r="K273" s="25">
        <v>0</v>
      </c>
      <c r="L273" s="25" t="s">
        <v>966</v>
      </c>
      <c r="M273" s="25">
        <v>1</v>
      </c>
      <c r="N273" s="25">
        <v>1</v>
      </c>
      <c r="O273" s="25">
        <v>50</v>
      </c>
      <c r="P273" s="25">
        <v>1</v>
      </c>
      <c r="Q273" s="25">
        <v>2</v>
      </c>
      <c r="R273" s="25">
        <v>7.32</v>
      </c>
      <c r="S273" s="25">
        <v>1</v>
      </c>
      <c r="T273" s="61">
        <v>45107</v>
      </c>
      <c r="U273" s="25"/>
      <c r="V273" s="25"/>
      <c r="W273" s="62"/>
      <c r="X273" s="8"/>
      <c r="Y273" s="8"/>
      <c r="Z273" s="8"/>
    </row>
    <row r="274" spans="1:26">
      <c r="A274" s="20" t="s">
        <v>967</v>
      </c>
      <c r="B274" s="20" t="s">
        <v>968</v>
      </c>
      <c r="C274" s="20" t="s">
        <v>294</v>
      </c>
      <c r="D274" s="20">
        <v>1000</v>
      </c>
      <c r="E274" s="20" t="s">
        <v>332</v>
      </c>
      <c r="F274" s="20" t="s">
        <v>969</v>
      </c>
      <c r="G274" s="97">
        <v>1</v>
      </c>
      <c r="H274" s="20" t="s">
        <v>382</v>
      </c>
      <c r="I274" s="20">
        <v>7.32</v>
      </c>
      <c r="J274" s="20" t="s">
        <v>969</v>
      </c>
      <c r="K274" s="20"/>
      <c r="L274" s="20" t="s">
        <v>969</v>
      </c>
      <c r="M274" s="20">
        <v>1</v>
      </c>
      <c r="N274" s="20">
        <v>1</v>
      </c>
      <c r="O274" s="20">
        <v>100</v>
      </c>
      <c r="P274" s="20">
        <v>1</v>
      </c>
      <c r="Q274" s="20">
        <v>2</v>
      </c>
      <c r="R274" s="20">
        <v>7.32</v>
      </c>
      <c r="S274" s="20">
        <v>1</v>
      </c>
      <c r="T274" s="55">
        <v>45107</v>
      </c>
      <c r="U274" s="20"/>
      <c r="V274" s="20"/>
      <c r="W274" s="60"/>
      <c r="X274" s="8"/>
      <c r="Y274" s="8"/>
      <c r="Z274" s="8"/>
    </row>
    <row r="275" spans="1:26">
      <c r="A275" s="25" t="s">
        <v>970</v>
      </c>
      <c r="B275" s="25" t="s">
        <v>971</v>
      </c>
      <c r="C275" s="25" t="s">
        <v>294</v>
      </c>
      <c r="D275" s="25">
        <v>1000</v>
      </c>
      <c r="E275" s="25" t="s">
        <v>332</v>
      </c>
      <c r="F275" s="25" t="s">
        <v>972</v>
      </c>
      <c r="G275" s="96">
        <v>1</v>
      </c>
      <c r="H275" s="25" t="s">
        <v>382</v>
      </c>
      <c r="I275" s="25">
        <v>7.32</v>
      </c>
      <c r="J275" s="25" t="s">
        <v>972</v>
      </c>
      <c r="K275" s="25">
        <v>0</v>
      </c>
      <c r="L275" s="25" t="s">
        <v>972</v>
      </c>
      <c r="M275" s="25">
        <v>1</v>
      </c>
      <c r="N275" s="25">
        <v>1</v>
      </c>
      <c r="O275" s="25">
        <v>50</v>
      </c>
      <c r="P275" s="25">
        <v>1</v>
      </c>
      <c r="Q275" s="25">
        <v>2</v>
      </c>
      <c r="R275" s="25">
        <v>7.32</v>
      </c>
      <c r="S275" s="25">
        <v>1</v>
      </c>
      <c r="T275" s="61">
        <v>45107</v>
      </c>
      <c r="U275" s="25"/>
      <c r="V275" s="25"/>
      <c r="W275" s="62"/>
      <c r="X275" s="8"/>
      <c r="Y275" s="8"/>
      <c r="Z275" s="8"/>
    </row>
    <row r="276" spans="1:26">
      <c r="A276" s="20" t="s">
        <v>973</v>
      </c>
      <c r="B276" s="20" t="s">
        <v>53</v>
      </c>
      <c r="C276" s="20" t="s">
        <v>294</v>
      </c>
      <c r="D276" s="20">
        <v>2000</v>
      </c>
      <c r="E276" s="20" t="s">
        <v>332</v>
      </c>
      <c r="F276" s="20" t="s">
        <v>974</v>
      </c>
      <c r="G276" s="97">
        <v>2</v>
      </c>
      <c r="H276" s="20" t="s">
        <v>382</v>
      </c>
      <c r="I276" s="20">
        <v>3.66</v>
      </c>
      <c r="J276" s="20" t="s">
        <v>974</v>
      </c>
      <c r="K276" s="20">
        <v>0</v>
      </c>
      <c r="L276" s="20" t="s">
        <v>974</v>
      </c>
      <c r="M276" s="20">
        <v>2</v>
      </c>
      <c r="N276" s="20">
        <v>1</v>
      </c>
      <c r="O276" s="20">
        <v>50</v>
      </c>
      <c r="P276" s="20">
        <v>1</v>
      </c>
      <c r="Q276" s="20">
        <v>2</v>
      </c>
      <c r="R276" s="20">
        <v>7.32</v>
      </c>
      <c r="S276" s="20">
        <v>1</v>
      </c>
      <c r="T276" s="55">
        <v>45107</v>
      </c>
      <c r="U276" s="20"/>
      <c r="V276" s="20"/>
      <c r="W276" s="60"/>
      <c r="X276" s="8"/>
      <c r="Y276" s="8"/>
      <c r="Z276" s="8"/>
    </row>
    <row r="277" spans="1:26">
      <c r="A277" s="25" t="s">
        <v>975</v>
      </c>
      <c r="B277" s="25" t="s">
        <v>976</v>
      </c>
      <c r="C277" s="25" t="s">
        <v>294</v>
      </c>
      <c r="D277" s="25">
        <v>920</v>
      </c>
      <c r="E277" s="25" t="s">
        <v>327</v>
      </c>
      <c r="F277" s="25" t="s">
        <v>977</v>
      </c>
      <c r="G277" s="96">
        <v>1</v>
      </c>
      <c r="H277" s="25" t="s">
        <v>295</v>
      </c>
      <c r="I277" s="25">
        <v>7.32</v>
      </c>
      <c r="J277" s="25" t="s">
        <v>977</v>
      </c>
      <c r="K277" s="25"/>
      <c r="L277" s="25" t="s">
        <v>977</v>
      </c>
      <c r="M277" s="25">
        <v>1</v>
      </c>
      <c r="N277" s="25">
        <v>1</v>
      </c>
      <c r="O277" s="25">
        <v>100</v>
      </c>
      <c r="P277" s="25">
        <v>1</v>
      </c>
      <c r="Q277" s="25">
        <v>2</v>
      </c>
      <c r="R277" s="25">
        <v>7.32</v>
      </c>
      <c r="S277" s="25">
        <v>1</v>
      </c>
      <c r="T277" s="61">
        <v>45107</v>
      </c>
      <c r="U277" s="25"/>
      <c r="V277" s="25"/>
      <c r="W277" s="62"/>
      <c r="X277" s="8"/>
      <c r="Y277" s="8"/>
      <c r="Z277" s="8"/>
    </row>
    <row r="278" spans="1:26">
      <c r="A278" s="20" t="s">
        <v>978</v>
      </c>
      <c r="B278" s="20" t="s">
        <v>979</v>
      </c>
      <c r="C278" s="20" t="s">
        <v>294</v>
      </c>
      <c r="D278" s="20">
        <v>520</v>
      </c>
      <c r="E278" s="20" t="s">
        <v>332</v>
      </c>
      <c r="F278" s="20" t="s">
        <v>980</v>
      </c>
      <c r="G278" s="97">
        <v>1</v>
      </c>
      <c r="H278" s="20" t="s">
        <v>295</v>
      </c>
      <c r="I278" s="20">
        <v>7.32</v>
      </c>
      <c r="J278" s="20" t="s">
        <v>980</v>
      </c>
      <c r="K278" s="20"/>
      <c r="L278" s="20" t="s">
        <v>980</v>
      </c>
      <c r="M278" s="20">
        <v>1</v>
      </c>
      <c r="N278" s="20">
        <v>1</v>
      </c>
      <c r="O278" s="20">
        <v>100</v>
      </c>
      <c r="P278" s="20">
        <v>1</v>
      </c>
      <c r="Q278" s="20">
        <v>2</v>
      </c>
      <c r="R278" s="20">
        <v>7.32</v>
      </c>
      <c r="S278" s="20">
        <v>1</v>
      </c>
      <c r="T278" s="55">
        <v>45107</v>
      </c>
      <c r="U278" s="20"/>
      <c r="V278" s="20"/>
      <c r="W278" s="60"/>
      <c r="X278" s="8"/>
      <c r="Y278" s="8"/>
      <c r="Z278" s="8"/>
    </row>
    <row r="279" spans="1:26">
      <c r="A279" s="25" t="s">
        <v>981</v>
      </c>
      <c r="B279" s="25" t="s">
        <v>982</v>
      </c>
      <c r="C279" s="25" t="s">
        <v>294</v>
      </c>
      <c r="D279" s="25">
        <v>7</v>
      </c>
      <c r="E279" s="25" t="s">
        <v>332</v>
      </c>
      <c r="F279" s="25" t="s">
        <v>983</v>
      </c>
      <c r="G279" s="96">
        <v>100</v>
      </c>
      <c r="H279" s="25" t="s">
        <v>295</v>
      </c>
      <c r="I279" s="25">
        <v>7.0000000000000007E-2</v>
      </c>
      <c r="J279" s="25" t="s">
        <v>983</v>
      </c>
      <c r="K279" s="25">
        <v>0</v>
      </c>
      <c r="L279" s="25" t="s">
        <v>983</v>
      </c>
      <c r="M279" s="25">
        <v>100</v>
      </c>
      <c r="N279" s="25">
        <v>1</v>
      </c>
      <c r="O279" s="25">
        <v>50</v>
      </c>
      <c r="P279" s="25">
        <v>1</v>
      </c>
      <c r="Q279" s="25">
        <v>2</v>
      </c>
      <c r="R279" s="25">
        <v>7.37</v>
      </c>
      <c r="S279" s="25">
        <v>1</v>
      </c>
      <c r="T279" s="61">
        <v>45107</v>
      </c>
      <c r="U279" s="25"/>
      <c r="V279" s="25"/>
      <c r="W279" s="62"/>
      <c r="X279" s="8"/>
      <c r="Y279" s="8"/>
      <c r="Z279" s="8"/>
    </row>
    <row r="280" spans="1:26">
      <c r="A280" s="20" t="s">
        <v>984</v>
      </c>
      <c r="B280" s="20" t="s">
        <v>985</v>
      </c>
      <c r="C280" s="20" t="s">
        <v>294</v>
      </c>
      <c r="D280" s="20">
        <v>1000</v>
      </c>
      <c r="E280" s="20" t="s">
        <v>332</v>
      </c>
      <c r="F280" s="20" t="s">
        <v>986</v>
      </c>
      <c r="G280" s="97">
        <v>1</v>
      </c>
      <c r="H280" s="20" t="s">
        <v>382</v>
      </c>
      <c r="I280" s="20">
        <v>7.37</v>
      </c>
      <c r="J280" s="20" t="s">
        <v>986</v>
      </c>
      <c r="K280" s="20">
        <v>0</v>
      </c>
      <c r="L280" s="20" t="s">
        <v>986</v>
      </c>
      <c r="M280" s="20">
        <v>1</v>
      </c>
      <c r="N280" s="20">
        <v>1</v>
      </c>
      <c r="O280" s="20">
        <v>50</v>
      </c>
      <c r="P280" s="20">
        <v>1</v>
      </c>
      <c r="Q280" s="20">
        <v>2</v>
      </c>
      <c r="R280" s="20">
        <v>7.37</v>
      </c>
      <c r="S280" s="20">
        <v>1</v>
      </c>
      <c r="T280" s="55">
        <v>45107</v>
      </c>
      <c r="U280" s="20"/>
      <c r="V280" s="20"/>
      <c r="W280" s="60"/>
      <c r="X280" s="8"/>
      <c r="Y280" s="8"/>
      <c r="Z280" s="8"/>
    </row>
    <row r="281" spans="1:26">
      <c r="A281" s="25" t="s">
        <v>792</v>
      </c>
      <c r="B281" s="25" t="s">
        <v>987</v>
      </c>
      <c r="C281" s="25" t="s">
        <v>294</v>
      </c>
      <c r="D281" s="25">
        <v>500</v>
      </c>
      <c r="E281" s="25" t="s">
        <v>332</v>
      </c>
      <c r="F281" s="25" t="s">
        <v>988</v>
      </c>
      <c r="G281" s="96">
        <v>2</v>
      </c>
      <c r="H281" s="25" t="s">
        <v>295</v>
      </c>
      <c r="I281" s="25">
        <v>3.69</v>
      </c>
      <c r="J281" s="25" t="s">
        <v>988</v>
      </c>
      <c r="K281" s="25">
        <v>0</v>
      </c>
      <c r="L281" s="25" t="s">
        <v>988</v>
      </c>
      <c r="M281" s="25">
        <v>2</v>
      </c>
      <c r="N281" s="25">
        <v>1</v>
      </c>
      <c r="O281" s="25">
        <v>50</v>
      </c>
      <c r="P281" s="25">
        <v>1</v>
      </c>
      <c r="Q281" s="25">
        <v>2</v>
      </c>
      <c r="R281" s="25">
        <v>7.37</v>
      </c>
      <c r="S281" s="25">
        <v>1</v>
      </c>
      <c r="T281" s="61">
        <v>45107</v>
      </c>
      <c r="U281" s="25"/>
      <c r="V281" s="25"/>
      <c r="W281" s="62"/>
      <c r="X281" s="8"/>
      <c r="Y281" s="8"/>
      <c r="Z281" s="8"/>
    </row>
    <row r="282" spans="1:26">
      <c r="A282" s="20" t="s">
        <v>989</v>
      </c>
      <c r="B282" s="20" t="s">
        <v>989</v>
      </c>
      <c r="C282" s="20" t="s">
        <v>294</v>
      </c>
      <c r="D282" s="20">
        <v>1000</v>
      </c>
      <c r="E282" s="20" t="s">
        <v>332</v>
      </c>
      <c r="F282" s="20" t="s">
        <v>990</v>
      </c>
      <c r="G282" s="97">
        <v>1</v>
      </c>
      <c r="H282" s="20" t="s">
        <v>382</v>
      </c>
      <c r="I282" s="20">
        <v>7.37</v>
      </c>
      <c r="J282" s="20" t="s">
        <v>990</v>
      </c>
      <c r="K282" s="20">
        <v>0</v>
      </c>
      <c r="L282" s="20" t="s">
        <v>990</v>
      </c>
      <c r="M282" s="20">
        <v>1</v>
      </c>
      <c r="N282" s="20">
        <v>1</v>
      </c>
      <c r="O282" s="20">
        <v>50</v>
      </c>
      <c r="P282" s="20">
        <v>1</v>
      </c>
      <c r="Q282" s="20">
        <v>2</v>
      </c>
      <c r="R282" s="20">
        <v>7.37</v>
      </c>
      <c r="S282" s="20">
        <v>1</v>
      </c>
      <c r="T282" s="55">
        <v>45107</v>
      </c>
      <c r="U282" s="20"/>
      <c r="V282" s="20"/>
      <c r="W282" s="60"/>
      <c r="X282" s="8"/>
      <c r="Y282" s="8"/>
      <c r="Z282" s="8"/>
    </row>
    <row r="283" spans="1:26">
      <c r="A283" s="25" t="s">
        <v>991</v>
      </c>
      <c r="B283" s="25" t="s">
        <v>992</v>
      </c>
      <c r="C283" s="25" t="s">
        <v>294</v>
      </c>
      <c r="D283" s="25">
        <v>5000</v>
      </c>
      <c r="E283" s="25" t="s">
        <v>332</v>
      </c>
      <c r="F283" s="25" t="s">
        <v>993</v>
      </c>
      <c r="G283" s="96">
        <v>5</v>
      </c>
      <c r="H283" s="25" t="s">
        <v>382</v>
      </c>
      <c r="I283" s="25">
        <v>1.47</v>
      </c>
      <c r="J283" s="25" t="s">
        <v>993</v>
      </c>
      <c r="K283" s="25"/>
      <c r="L283" s="25" t="s">
        <v>993</v>
      </c>
      <c r="M283" s="25">
        <v>5</v>
      </c>
      <c r="N283" s="25">
        <v>1</v>
      </c>
      <c r="O283" s="25">
        <v>50</v>
      </c>
      <c r="P283" s="25">
        <v>1</v>
      </c>
      <c r="Q283" s="25">
        <v>2</v>
      </c>
      <c r="R283" s="25">
        <v>7.37</v>
      </c>
      <c r="S283" s="25">
        <v>1</v>
      </c>
      <c r="T283" s="61">
        <v>45107</v>
      </c>
      <c r="U283" s="25"/>
      <c r="V283" s="25"/>
      <c r="W283" s="62"/>
      <c r="X283" s="8"/>
      <c r="Y283" s="8"/>
      <c r="Z283" s="8"/>
    </row>
    <row r="284" spans="1:26">
      <c r="A284" s="20" t="s">
        <v>994</v>
      </c>
      <c r="B284" s="20" t="s">
        <v>994</v>
      </c>
      <c r="C284" s="20" t="s">
        <v>294</v>
      </c>
      <c r="D284" s="20">
        <v>1000</v>
      </c>
      <c r="E284" s="20" t="s">
        <v>332</v>
      </c>
      <c r="F284" s="20" t="s">
        <v>995</v>
      </c>
      <c r="G284" s="97">
        <v>1</v>
      </c>
      <c r="H284" s="20" t="s">
        <v>382</v>
      </c>
      <c r="I284" s="20">
        <v>7.37</v>
      </c>
      <c r="J284" s="20" t="s">
        <v>995</v>
      </c>
      <c r="K284" s="20">
        <v>0</v>
      </c>
      <c r="L284" s="20" t="s">
        <v>995</v>
      </c>
      <c r="M284" s="20">
        <v>1</v>
      </c>
      <c r="N284" s="20">
        <v>1</v>
      </c>
      <c r="O284" s="20">
        <v>50</v>
      </c>
      <c r="P284" s="20">
        <v>1</v>
      </c>
      <c r="Q284" s="20">
        <v>2</v>
      </c>
      <c r="R284" s="20">
        <v>7.37</v>
      </c>
      <c r="S284" s="20">
        <v>1</v>
      </c>
      <c r="T284" s="55">
        <v>45107</v>
      </c>
      <c r="U284" s="20"/>
      <c r="V284" s="20"/>
      <c r="W284" s="60"/>
      <c r="X284" s="8"/>
      <c r="Y284" s="8"/>
      <c r="Z284" s="8"/>
    </row>
    <row r="285" spans="1:26">
      <c r="A285" s="25" t="s">
        <v>996</v>
      </c>
      <c r="B285" s="25" t="s">
        <v>996</v>
      </c>
      <c r="C285" s="25" t="s">
        <v>294</v>
      </c>
      <c r="D285" s="25">
        <v>1000</v>
      </c>
      <c r="E285" s="25" t="s">
        <v>332</v>
      </c>
      <c r="F285" s="25" t="s">
        <v>997</v>
      </c>
      <c r="G285" s="96">
        <v>1</v>
      </c>
      <c r="H285" s="25" t="s">
        <v>382</v>
      </c>
      <c r="I285" s="25">
        <v>7.37</v>
      </c>
      <c r="J285" s="25" t="s">
        <v>997</v>
      </c>
      <c r="K285" s="25">
        <v>0</v>
      </c>
      <c r="L285" s="25" t="s">
        <v>997</v>
      </c>
      <c r="M285" s="25">
        <v>1</v>
      </c>
      <c r="N285" s="25">
        <v>1</v>
      </c>
      <c r="O285" s="25">
        <v>50</v>
      </c>
      <c r="P285" s="25">
        <v>1</v>
      </c>
      <c r="Q285" s="25">
        <v>2</v>
      </c>
      <c r="R285" s="25">
        <v>7.37</v>
      </c>
      <c r="S285" s="25">
        <v>1</v>
      </c>
      <c r="T285" s="61">
        <v>45107</v>
      </c>
      <c r="U285" s="25"/>
      <c r="V285" s="25"/>
      <c r="W285" s="62"/>
      <c r="X285" s="8"/>
      <c r="Y285" s="8"/>
      <c r="Z285" s="8"/>
    </row>
    <row r="286" spans="1:26">
      <c r="A286" s="20" t="s">
        <v>998</v>
      </c>
      <c r="B286" s="20" t="s">
        <v>999</v>
      </c>
      <c r="C286" s="20" t="s">
        <v>294</v>
      </c>
      <c r="D286" s="20">
        <v>1</v>
      </c>
      <c r="E286" s="20" t="s">
        <v>295</v>
      </c>
      <c r="F286" s="20" t="s">
        <v>1000</v>
      </c>
      <c r="G286" s="97">
        <v>1</v>
      </c>
      <c r="H286" s="20" t="s">
        <v>295</v>
      </c>
      <c r="I286" s="20">
        <v>7.37</v>
      </c>
      <c r="J286" s="20" t="s">
        <v>1000</v>
      </c>
      <c r="K286" s="20"/>
      <c r="L286" s="20" t="s">
        <v>1000</v>
      </c>
      <c r="M286" s="20">
        <v>1</v>
      </c>
      <c r="N286" s="20">
        <v>1</v>
      </c>
      <c r="O286" s="20">
        <v>100</v>
      </c>
      <c r="P286" s="20">
        <v>1</v>
      </c>
      <c r="Q286" s="20">
        <v>2</v>
      </c>
      <c r="R286" s="20">
        <v>7.37</v>
      </c>
      <c r="S286" s="20">
        <v>1</v>
      </c>
      <c r="T286" s="55">
        <v>45107</v>
      </c>
      <c r="U286" s="20"/>
      <c r="V286" s="20"/>
      <c r="W286" s="60"/>
      <c r="X286" s="8"/>
      <c r="Y286" s="8"/>
      <c r="Z286" s="8"/>
    </row>
    <row r="287" spans="1:26">
      <c r="A287" s="25" t="s">
        <v>1001</v>
      </c>
      <c r="B287" s="25" t="s">
        <v>1001</v>
      </c>
      <c r="C287" s="25" t="s">
        <v>294</v>
      </c>
      <c r="D287" s="25">
        <v>1000</v>
      </c>
      <c r="E287" s="25" t="s">
        <v>332</v>
      </c>
      <c r="F287" s="25" t="s">
        <v>1002</v>
      </c>
      <c r="G287" s="96">
        <v>1</v>
      </c>
      <c r="H287" s="25" t="s">
        <v>382</v>
      </c>
      <c r="I287" s="25">
        <v>7.37</v>
      </c>
      <c r="J287" s="25" t="s">
        <v>1002</v>
      </c>
      <c r="K287" s="25"/>
      <c r="L287" s="25" t="s">
        <v>1002</v>
      </c>
      <c r="M287" s="25">
        <v>1</v>
      </c>
      <c r="N287" s="25">
        <v>1</v>
      </c>
      <c r="O287" s="25">
        <v>100</v>
      </c>
      <c r="P287" s="25">
        <v>1</v>
      </c>
      <c r="Q287" s="25">
        <v>2</v>
      </c>
      <c r="R287" s="25">
        <v>7.37</v>
      </c>
      <c r="S287" s="25">
        <v>1</v>
      </c>
      <c r="T287" s="61">
        <v>45107</v>
      </c>
      <c r="U287" s="25"/>
      <c r="V287" s="25"/>
      <c r="W287" s="62"/>
      <c r="X287" s="8"/>
      <c r="Y287" s="8"/>
      <c r="Z287" s="8"/>
    </row>
    <row r="288" spans="1:26">
      <c r="A288" s="20" t="s">
        <v>1003</v>
      </c>
      <c r="B288" s="20" t="s">
        <v>1004</v>
      </c>
      <c r="C288" s="20" t="s">
        <v>294</v>
      </c>
      <c r="D288" s="20">
        <v>5000</v>
      </c>
      <c r="E288" s="20" t="s">
        <v>332</v>
      </c>
      <c r="F288" s="20" t="s">
        <v>1005</v>
      </c>
      <c r="G288" s="97">
        <v>5</v>
      </c>
      <c r="H288" s="20" t="s">
        <v>382</v>
      </c>
      <c r="I288" s="20">
        <v>1.53</v>
      </c>
      <c r="J288" s="20" t="s">
        <v>1005</v>
      </c>
      <c r="K288" s="20">
        <v>0</v>
      </c>
      <c r="L288" s="20" t="s">
        <v>1005</v>
      </c>
      <c r="M288" s="20">
        <v>5</v>
      </c>
      <c r="N288" s="20">
        <v>1</v>
      </c>
      <c r="O288" s="20">
        <v>50</v>
      </c>
      <c r="P288" s="20">
        <v>1</v>
      </c>
      <c r="Q288" s="20">
        <v>2</v>
      </c>
      <c r="R288" s="20">
        <v>7.63</v>
      </c>
      <c r="S288" s="20">
        <v>1</v>
      </c>
      <c r="T288" s="55">
        <v>45107</v>
      </c>
      <c r="U288" s="20"/>
      <c r="V288" s="20"/>
      <c r="W288" s="60"/>
      <c r="X288" s="8"/>
      <c r="Y288" s="8"/>
      <c r="Z288" s="8"/>
    </row>
    <row r="289" spans="1:26">
      <c r="A289" s="25" t="s">
        <v>225</v>
      </c>
      <c r="B289" s="25" t="s">
        <v>93</v>
      </c>
      <c r="C289" s="25" t="s">
        <v>294</v>
      </c>
      <c r="D289" s="25">
        <v>2270</v>
      </c>
      <c r="E289" s="25" t="s">
        <v>332</v>
      </c>
      <c r="F289" s="25" t="s">
        <v>1006</v>
      </c>
      <c r="G289" s="96">
        <v>2.27</v>
      </c>
      <c r="H289" s="25" t="s">
        <v>382</v>
      </c>
      <c r="I289" s="25">
        <v>3.82</v>
      </c>
      <c r="J289" s="25" t="s">
        <v>1006</v>
      </c>
      <c r="K289" s="25">
        <v>0</v>
      </c>
      <c r="L289" s="25" t="s">
        <v>1006</v>
      </c>
      <c r="M289" s="25">
        <v>2</v>
      </c>
      <c r="N289" s="25">
        <v>1</v>
      </c>
      <c r="O289" s="25">
        <v>50</v>
      </c>
      <c r="P289" s="25">
        <v>1</v>
      </c>
      <c r="Q289" s="25">
        <v>2</v>
      </c>
      <c r="R289" s="25">
        <v>7.63</v>
      </c>
      <c r="S289" s="25">
        <v>1</v>
      </c>
      <c r="T289" s="61">
        <v>45107</v>
      </c>
      <c r="U289" s="25"/>
      <c r="V289" s="25"/>
      <c r="W289" s="62"/>
      <c r="X289" s="8"/>
      <c r="Y289" s="8"/>
      <c r="Z289" s="8"/>
    </row>
    <row r="290" spans="1:26">
      <c r="A290" s="20" t="s">
        <v>1007</v>
      </c>
      <c r="B290" s="20" t="s">
        <v>1008</v>
      </c>
      <c r="C290" s="20" t="s">
        <v>294</v>
      </c>
      <c r="D290" s="20">
        <v>550</v>
      </c>
      <c r="E290" s="20" t="s">
        <v>332</v>
      </c>
      <c r="F290" s="20" t="s">
        <v>1009</v>
      </c>
      <c r="G290" s="97">
        <v>1</v>
      </c>
      <c r="H290" s="20" t="s">
        <v>295</v>
      </c>
      <c r="I290" s="20">
        <v>7.63</v>
      </c>
      <c r="J290" s="20" t="s">
        <v>1009</v>
      </c>
      <c r="K290" s="20"/>
      <c r="L290" s="20" t="s">
        <v>1009</v>
      </c>
      <c r="M290" s="20">
        <v>1</v>
      </c>
      <c r="N290" s="20">
        <v>1</v>
      </c>
      <c r="O290" s="20">
        <v>100</v>
      </c>
      <c r="P290" s="20">
        <v>1</v>
      </c>
      <c r="Q290" s="20">
        <v>2</v>
      </c>
      <c r="R290" s="20">
        <v>7.63</v>
      </c>
      <c r="S290" s="20">
        <v>1</v>
      </c>
      <c r="T290" s="55">
        <v>45107</v>
      </c>
      <c r="U290" s="20"/>
      <c r="V290" s="20"/>
      <c r="W290" s="60"/>
      <c r="X290" s="8"/>
      <c r="Y290" s="8"/>
      <c r="Z290" s="8"/>
    </row>
    <row r="291" spans="1:26">
      <c r="A291" s="25" t="s">
        <v>1010</v>
      </c>
      <c r="B291" s="25" t="s">
        <v>1011</v>
      </c>
      <c r="C291" s="25" t="s">
        <v>294</v>
      </c>
      <c r="D291" s="25">
        <v>2900</v>
      </c>
      <c r="E291" s="25" t="s">
        <v>332</v>
      </c>
      <c r="F291" s="25" t="s">
        <v>1012</v>
      </c>
      <c r="G291" s="96">
        <v>2.9</v>
      </c>
      <c r="H291" s="25" t="s">
        <v>382</v>
      </c>
      <c r="I291" s="25">
        <v>2.58</v>
      </c>
      <c r="J291" s="25" t="s">
        <v>1012</v>
      </c>
      <c r="K291" s="25"/>
      <c r="L291" s="25" t="s">
        <v>1012</v>
      </c>
      <c r="M291" s="25">
        <v>3</v>
      </c>
      <c r="N291" s="25">
        <v>1</v>
      </c>
      <c r="O291" s="25">
        <v>100</v>
      </c>
      <c r="P291" s="25">
        <v>1</v>
      </c>
      <c r="Q291" s="25">
        <v>2</v>
      </c>
      <c r="R291" s="25">
        <v>7.74</v>
      </c>
      <c r="S291" s="25">
        <v>1</v>
      </c>
      <c r="T291" s="61">
        <v>45107</v>
      </c>
      <c r="U291" s="25"/>
      <c r="V291" s="25"/>
      <c r="W291" s="62"/>
      <c r="X291" s="8"/>
      <c r="Y291" s="8"/>
      <c r="Z291" s="8"/>
    </row>
    <row r="292" spans="1:26">
      <c r="A292" s="20" t="s">
        <v>1013</v>
      </c>
      <c r="B292" s="20" t="s">
        <v>1014</v>
      </c>
      <c r="C292" s="20" t="s">
        <v>294</v>
      </c>
      <c r="D292" s="20">
        <v>2000</v>
      </c>
      <c r="E292" s="20" t="s">
        <v>332</v>
      </c>
      <c r="F292" s="20" t="s">
        <v>1015</v>
      </c>
      <c r="G292" s="97">
        <v>2</v>
      </c>
      <c r="H292" s="20" t="s">
        <v>382</v>
      </c>
      <c r="I292" s="20">
        <v>3.9</v>
      </c>
      <c r="J292" s="20" t="s">
        <v>1015</v>
      </c>
      <c r="K292" s="20">
        <v>0</v>
      </c>
      <c r="L292" s="20" t="s">
        <v>1015</v>
      </c>
      <c r="M292" s="20">
        <v>2</v>
      </c>
      <c r="N292" s="20">
        <v>1</v>
      </c>
      <c r="O292" s="20">
        <v>50</v>
      </c>
      <c r="P292" s="20">
        <v>1</v>
      </c>
      <c r="Q292" s="20">
        <v>2</v>
      </c>
      <c r="R292" s="20">
        <v>7.79</v>
      </c>
      <c r="S292" s="20">
        <v>1</v>
      </c>
      <c r="T292" s="55">
        <v>45107</v>
      </c>
      <c r="U292" s="20"/>
      <c r="V292" s="20"/>
      <c r="W292" s="60"/>
      <c r="X292" s="8"/>
      <c r="Y292" s="8"/>
      <c r="Z292" s="8"/>
    </row>
    <row r="293" spans="1:26">
      <c r="A293" s="25" t="s">
        <v>231</v>
      </c>
      <c r="B293" s="25" t="s">
        <v>97</v>
      </c>
      <c r="C293" s="25" t="s">
        <v>294</v>
      </c>
      <c r="D293" s="25">
        <v>2000</v>
      </c>
      <c r="E293" s="25" t="s">
        <v>332</v>
      </c>
      <c r="F293" s="25" t="s">
        <v>1016</v>
      </c>
      <c r="G293" s="96">
        <v>2</v>
      </c>
      <c r="H293" s="25" t="s">
        <v>382</v>
      </c>
      <c r="I293" s="25">
        <v>3.9</v>
      </c>
      <c r="J293" s="25" t="s">
        <v>1016</v>
      </c>
      <c r="K293" s="25">
        <v>0</v>
      </c>
      <c r="L293" s="25" t="s">
        <v>1016</v>
      </c>
      <c r="M293" s="25">
        <v>2</v>
      </c>
      <c r="N293" s="25">
        <v>1</v>
      </c>
      <c r="O293" s="25">
        <v>50</v>
      </c>
      <c r="P293" s="25">
        <v>1</v>
      </c>
      <c r="Q293" s="25">
        <v>2</v>
      </c>
      <c r="R293" s="25">
        <v>7.79</v>
      </c>
      <c r="S293" s="25">
        <v>1</v>
      </c>
      <c r="T293" s="61">
        <v>45107</v>
      </c>
      <c r="U293" s="25"/>
      <c r="V293" s="25"/>
      <c r="W293" s="62"/>
      <c r="X293" s="8"/>
      <c r="Y293" s="8"/>
      <c r="Z293" s="8"/>
    </row>
    <row r="294" spans="1:26">
      <c r="A294" s="20" t="s">
        <v>234</v>
      </c>
      <c r="B294" s="20" t="s">
        <v>99</v>
      </c>
      <c r="C294" s="20" t="s">
        <v>294</v>
      </c>
      <c r="D294" s="20">
        <v>2000</v>
      </c>
      <c r="E294" s="20" t="s">
        <v>332</v>
      </c>
      <c r="F294" s="20" t="s">
        <v>1017</v>
      </c>
      <c r="G294" s="97">
        <v>2</v>
      </c>
      <c r="H294" s="20" t="s">
        <v>382</v>
      </c>
      <c r="I294" s="20">
        <v>3.9</v>
      </c>
      <c r="J294" s="20" t="s">
        <v>1017</v>
      </c>
      <c r="K294" s="20">
        <v>0</v>
      </c>
      <c r="L294" s="20" t="s">
        <v>1017</v>
      </c>
      <c r="M294" s="20">
        <v>2</v>
      </c>
      <c r="N294" s="20">
        <v>1</v>
      </c>
      <c r="O294" s="20">
        <v>50</v>
      </c>
      <c r="P294" s="20">
        <v>1</v>
      </c>
      <c r="Q294" s="20">
        <v>2</v>
      </c>
      <c r="R294" s="20">
        <v>7.79</v>
      </c>
      <c r="S294" s="20">
        <v>1</v>
      </c>
      <c r="T294" s="55">
        <v>45107</v>
      </c>
      <c r="U294" s="20"/>
      <c r="V294" s="20"/>
      <c r="W294" s="60"/>
      <c r="X294" s="8"/>
      <c r="Y294" s="8"/>
      <c r="Z294" s="8"/>
    </row>
    <row r="295" spans="1:26">
      <c r="A295" s="25" t="s">
        <v>1018</v>
      </c>
      <c r="B295" s="25" t="s">
        <v>1019</v>
      </c>
      <c r="C295" s="25" t="s">
        <v>294</v>
      </c>
      <c r="D295" s="25">
        <v>10000</v>
      </c>
      <c r="E295" s="25" t="s">
        <v>332</v>
      </c>
      <c r="F295" s="25" t="s">
        <v>1020</v>
      </c>
      <c r="G295" s="96">
        <v>10</v>
      </c>
      <c r="H295" s="25" t="s">
        <v>382</v>
      </c>
      <c r="I295" s="25">
        <v>0.78</v>
      </c>
      <c r="J295" s="25" t="s">
        <v>1020</v>
      </c>
      <c r="K295" s="25">
        <v>0</v>
      </c>
      <c r="L295" s="25" t="s">
        <v>1020</v>
      </c>
      <c r="M295" s="25">
        <v>10</v>
      </c>
      <c r="N295" s="25">
        <v>1</v>
      </c>
      <c r="O295" s="25">
        <v>50</v>
      </c>
      <c r="P295" s="25">
        <v>1</v>
      </c>
      <c r="Q295" s="25">
        <v>2</v>
      </c>
      <c r="R295" s="25">
        <v>7.8</v>
      </c>
      <c r="S295" s="25">
        <v>1</v>
      </c>
      <c r="T295" s="61">
        <v>45107</v>
      </c>
      <c r="U295" s="25"/>
      <c r="V295" s="25"/>
      <c r="W295" s="62"/>
      <c r="X295" s="8"/>
      <c r="Y295" s="8"/>
      <c r="Z295" s="8"/>
    </row>
    <row r="296" spans="1:26">
      <c r="A296" s="20" t="s">
        <v>955</v>
      </c>
      <c r="B296" s="20" t="s">
        <v>1021</v>
      </c>
      <c r="C296" s="20" t="s">
        <v>294</v>
      </c>
      <c r="D296" s="20">
        <v>2000</v>
      </c>
      <c r="E296" s="20" t="s">
        <v>332</v>
      </c>
      <c r="F296" s="20" t="s">
        <v>1022</v>
      </c>
      <c r="G296" s="97">
        <v>2</v>
      </c>
      <c r="H296" s="20" t="s">
        <v>382</v>
      </c>
      <c r="I296" s="20">
        <v>3.95</v>
      </c>
      <c r="J296" s="20" t="s">
        <v>1022</v>
      </c>
      <c r="K296" s="20"/>
      <c r="L296" s="20" t="s">
        <v>1022</v>
      </c>
      <c r="M296" s="20">
        <v>2</v>
      </c>
      <c r="N296" s="20">
        <v>1</v>
      </c>
      <c r="O296" s="20">
        <v>100</v>
      </c>
      <c r="P296" s="20">
        <v>1</v>
      </c>
      <c r="Q296" s="20">
        <v>2</v>
      </c>
      <c r="R296" s="20">
        <v>7.89</v>
      </c>
      <c r="S296" s="20">
        <v>1</v>
      </c>
      <c r="T296" s="55">
        <v>45107</v>
      </c>
      <c r="U296" s="20"/>
      <c r="V296" s="20"/>
      <c r="W296" s="60"/>
      <c r="X296" s="8"/>
      <c r="Y296" s="8"/>
      <c r="Z296" s="8"/>
    </row>
    <row r="297" spans="1:26">
      <c r="A297" s="25" t="s">
        <v>1023</v>
      </c>
      <c r="B297" s="25" t="s">
        <v>1024</v>
      </c>
      <c r="C297" s="25" t="s">
        <v>294</v>
      </c>
      <c r="D297" s="25">
        <v>920</v>
      </c>
      <c r="E297" s="25" t="s">
        <v>327</v>
      </c>
      <c r="F297" s="25" t="s">
        <v>1025</v>
      </c>
      <c r="G297" s="96">
        <v>1</v>
      </c>
      <c r="H297" s="25" t="s">
        <v>295</v>
      </c>
      <c r="I297" s="25">
        <v>7.89</v>
      </c>
      <c r="J297" s="25" t="s">
        <v>1025</v>
      </c>
      <c r="K297" s="25">
        <v>0</v>
      </c>
      <c r="L297" s="25" t="s">
        <v>1025</v>
      </c>
      <c r="M297" s="25">
        <v>1</v>
      </c>
      <c r="N297" s="25">
        <v>1</v>
      </c>
      <c r="O297" s="25">
        <v>50</v>
      </c>
      <c r="P297" s="25">
        <v>1</v>
      </c>
      <c r="Q297" s="25">
        <v>2</v>
      </c>
      <c r="R297" s="25">
        <v>7.89</v>
      </c>
      <c r="S297" s="25">
        <v>1</v>
      </c>
      <c r="T297" s="61">
        <v>45107</v>
      </c>
      <c r="U297" s="25"/>
      <c r="V297" s="25"/>
      <c r="W297" s="62"/>
      <c r="X297" s="8"/>
      <c r="Y297" s="8"/>
      <c r="Z297" s="8"/>
    </row>
    <row r="298" spans="1:26">
      <c r="A298" s="20" t="s">
        <v>820</v>
      </c>
      <c r="B298" s="20" t="s">
        <v>1026</v>
      </c>
      <c r="C298" s="20" t="s">
        <v>294</v>
      </c>
      <c r="D298" s="20">
        <v>10000</v>
      </c>
      <c r="E298" s="20" t="s">
        <v>332</v>
      </c>
      <c r="F298" s="20" t="s">
        <v>1027</v>
      </c>
      <c r="G298" s="97">
        <v>10</v>
      </c>
      <c r="H298" s="20" t="s">
        <v>382</v>
      </c>
      <c r="I298" s="20">
        <v>0.82</v>
      </c>
      <c r="J298" s="20" t="s">
        <v>1027</v>
      </c>
      <c r="K298" s="20"/>
      <c r="L298" s="20" t="s">
        <v>1027</v>
      </c>
      <c r="M298" s="20">
        <v>10</v>
      </c>
      <c r="N298" s="20">
        <v>1</v>
      </c>
      <c r="O298" s="20">
        <v>100</v>
      </c>
      <c r="P298" s="20">
        <v>1</v>
      </c>
      <c r="Q298" s="20">
        <v>2</v>
      </c>
      <c r="R298" s="20">
        <v>8.2100000000000009</v>
      </c>
      <c r="S298" s="20">
        <v>1</v>
      </c>
      <c r="T298" s="55">
        <v>45107</v>
      </c>
      <c r="U298" s="20"/>
      <c r="V298" s="20"/>
      <c r="W298" s="60"/>
      <c r="X298" s="8"/>
      <c r="Y298" s="8"/>
      <c r="Z298" s="8"/>
    </row>
    <row r="299" spans="1:26">
      <c r="A299" s="25" t="s">
        <v>1028</v>
      </c>
      <c r="B299" s="25" t="s">
        <v>1029</v>
      </c>
      <c r="C299" s="25" t="s">
        <v>294</v>
      </c>
      <c r="D299" s="25">
        <v>3000</v>
      </c>
      <c r="E299" s="25" t="s">
        <v>327</v>
      </c>
      <c r="F299" s="25" t="s">
        <v>1030</v>
      </c>
      <c r="G299" s="96">
        <v>3</v>
      </c>
      <c r="H299" s="25" t="s">
        <v>329</v>
      </c>
      <c r="I299" s="25">
        <v>2.75</v>
      </c>
      <c r="J299" s="25" t="s">
        <v>1030</v>
      </c>
      <c r="K299" s="25"/>
      <c r="L299" s="25" t="s">
        <v>1030</v>
      </c>
      <c r="M299" s="25">
        <v>3</v>
      </c>
      <c r="N299" s="25">
        <v>1</v>
      </c>
      <c r="O299" s="25">
        <v>100</v>
      </c>
      <c r="P299" s="25">
        <v>1</v>
      </c>
      <c r="Q299" s="25">
        <v>2</v>
      </c>
      <c r="R299" s="25">
        <v>8.26</v>
      </c>
      <c r="S299" s="25">
        <v>1</v>
      </c>
      <c r="T299" s="61">
        <v>45107</v>
      </c>
      <c r="U299" s="25"/>
      <c r="V299" s="25"/>
      <c r="W299" s="62"/>
      <c r="X299" s="8"/>
      <c r="Y299" s="8"/>
      <c r="Z299" s="8"/>
    </row>
    <row r="300" spans="1:26">
      <c r="A300" s="20" t="s">
        <v>1031</v>
      </c>
      <c r="B300" s="20" t="s">
        <v>138</v>
      </c>
      <c r="C300" s="20" t="s">
        <v>294</v>
      </c>
      <c r="D300" s="20">
        <v>5000</v>
      </c>
      <c r="E300" s="20" t="s">
        <v>332</v>
      </c>
      <c r="F300" s="20" t="s">
        <v>1032</v>
      </c>
      <c r="G300" s="97">
        <v>5</v>
      </c>
      <c r="H300" s="20" t="s">
        <v>382</v>
      </c>
      <c r="I300" s="20">
        <v>1.65</v>
      </c>
      <c r="J300" s="20" t="s">
        <v>1032</v>
      </c>
      <c r="K300" s="20">
        <v>0</v>
      </c>
      <c r="L300" s="20" t="s">
        <v>1032</v>
      </c>
      <c r="M300" s="20">
        <v>5</v>
      </c>
      <c r="N300" s="20">
        <v>1</v>
      </c>
      <c r="O300" s="20">
        <v>50</v>
      </c>
      <c r="P300" s="20">
        <v>1</v>
      </c>
      <c r="Q300" s="20">
        <v>2</v>
      </c>
      <c r="R300" s="20">
        <v>8.26</v>
      </c>
      <c r="S300" s="20">
        <v>1</v>
      </c>
      <c r="T300" s="55">
        <v>45107</v>
      </c>
      <c r="U300" s="20"/>
      <c r="V300" s="20"/>
      <c r="W300" s="60"/>
      <c r="X300" s="8"/>
      <c r="Y300" s="8"/>
      <c r="Z300" s="8"/>
    </row>
    <row r="301" spans="1:26">
      <c r="A301" s="25" t="s">
        <v>1033</v>
      </c>
      <c r="B301" s="25" t="s">
        <v>1034</v>
      </c>
      <c r="C301" s="25" t="s">
        <v>294</v>
      </c>
      <c r="D301" s="25">
        <v>200</v>
      </c>
      <c r="E301" s="25" t="s">
        <v>327</v>
      </c>
      <c r="F301" s="25" t="s">
        <v>1035</v>
      </c>
      <c r="G301" s="96">
        <v>2</v>
      </c>
      <c r="H301" s="25" t="s">
        <v>329</v>
      </c>
      <c r="I301" s="25">
        <v>4.1900000000000004</v>
      </c>
      <c r="J301" s="25" t="s">
        <v>1035</v>
      </c>
      <c r="K301" s="25">
        <v>0</v>
      </c>
      <c r="L301" s="25" t="s">
        <v>1035</v>
      </c>
      <c r="M301" s="25">
        <v>2</v>
      </c>
      <c r="N301" s="25">
        <v>1</v>
      </c>
      <c r="O301" s="25">
        <v>50</v>
      </c>
      <c r="P301" s="25">
        <v>1</v>
      </c>
      <c r="Q301" s="25">
        <v>2</v>
      </c>
      <c r="R301" s="25">
        <v>8.3699999999999992</v>
      </c>
      <c r="S301" s="25">
        <v>1</v>
      </c>
      <c r="T301" s="61">
        <v>45107</v>
      </c>
      <c r="U301" s="25"/>
      <c r="V301" s="25"/>
      <c r="W301" s="62"/>
      <c r="X301" s="8"/>
      <c r="Y301" s="8"/>
      <c r="Z301" s="8"/>
    </row>
    <row r="302" spans="1:26">
      <c r="A302" s="20" t="s">
        <v>1036</v>
      </c>
      <c r="B302" s="20" t="s">
        <v>1037</v>
      </c>
      <c r="C302" s="20" t="s">
        <v>294</v>
      </c>
      <c r="D302" s="20">
        <v>3000</v>
      </c>
      <c r="E302" s="20" t="s">
        <v>327</v>
      </c>
      <c r="F302" s="20" t="s">
        <v>1038</v>
      </c>
      <c r="G302" s="97">
        <v>3</v>
      </c>
      <c r="H302" s="20" t="s">
        <v>329</v>
      </c>
      <c r="I302" s="20">
        <v>2.79</v>
      </c>
      <c r="J302" s="20" t="s">
        <v>1038</v>
      </c>
      <c r="K302" s="20"/>
      <c r="L302" s="20" t="s">
        <v>1038</v>
      </c>
      <c r="M302" s="20">
        <v>3</v>
      </c>
      <c r="N302" s="20">
        <v>1</v>
      </c>
      <c r="O302" s="20">
        <v>100</v>
      </c>
      <c r="P302" s="20">
        <v>1</v>
      </c>
      <c r="Q302" s="20">
        <v>2</v>
      </c>
      <c r="R302" s="20">
        <v>8.3699999999999992</v>
      </c>
      <c r="S302" s="20">
        <v>1</v>
      </c>
      <c r="T302" s="55">
        <v>45107</v>
      </c>
      <c r="U302" s="20"/>
      <c r="V302" s="20"/>
      <c r="W302" s="60"/>
      <c r="X302" s="8"/>
      <c r="Y302" s="8"/>
      <c r="Z302" s="8"/>
    </row>
    <row r="303" spans="1:26">
      <c r="A303" s="25" t="s">
        <v>1039</v>
      </c>
      <c r="B303" s="25" t="s">
        <v>1040</v>
      </c>
      <c r="C303" s="25" t="s">
        <v>294</v>
      </c>
      <c r="D303" s="25">
        <v>500</v>
      </c>
      <c r="E303" s="25" t="s">
        <v>332</v>
      </c>
      <c r="F303" s="25" t="s">
        <v>1041</v>
      </c>
      <c r="G303" s="96">
        <v>1</v>
      </c>
      <c r="H303" s="25" t="s">
        <v>295</v>
      </c>
      <c r="I303" s="25">
        <v>8.3699999999999992</v>
      </c>
      <c r="J303" s="25" t="s">
        <v>1041</v>
      </c>
      <c r="K303" s="25">
        <v>0</v>
      </c>
      <c r="L303" s="25" t="s">
        <v>1041</v>
      </c>
      <c r="M303" s="25">
        <v>1</v>
      </c>
      <c r="N303" s="25">
        <v>1</v>
      </c>
      <c r="O303" s="25">
        <v>50</v>
      </c>
      <c r="P303" s="25">
        <v>1</v>
      </c>
      <c r="Q303" s="25">
        <v>2</v>
      </c>
      <c r="R303" s="25">
        <v>8.3699999999999992</v>
      </c>
      <c r="S303" s="25">
        <v>1</v>
      </c>
      <c r="T303" s="61">
        <v>45107</v>
      </c>
      <c r="U303" s="25"/>
      <c r="V303" s="25"/>
      <c r="W303" s="62"/>
      <c r="X303" s="8"/>
      <c r="Y303" s="8"/>
      <c r="Z303" s="8"/>
    </row>
    <row r="304" spans="1:26">
      <c r="A304" s="20" t="s">
        <v>1042</v>
      </c>
      <c r="B304" s="20" t="s">
        <v>1043</v>
      </c>
      <c r="C304" s="20" t="s">
        <v>294</v>
      </c>
      <c r="D304" s="20">
        <v>2000</v>
      </c>
      <c r="E304" s="20" t="s">
        <v>295</v>
      </c>
      <c r="F304" s="20" t="s">
        <v>1044</v>
      </c>
      <c r="G304" s="97">
        <v>2000</v>
      </c>
      <c r="H304" s="20" t="s">
        <v>295</v>
      </c>
      <c r="I304" s="20">
        <v>0</v>
      </c>
      <c r="J304" s="20" t="s">
        <v>1044</v>
      </c>
      <c r="K304" s="20"/>
      <c r="L304" s="20" t="s">
        <v>1044</v>
      </c>
      <c r="M304" s="20">
        <v>2000</v>
      </c>
      <c r="N304" s="20">
        <v>1</v>
      </c>
      <c r="O304" s="20">
        <v>100</v>
      </c>
      <c r="P304" s="20">
        <v>1</v>
      </c>
      <c r="Q304" s="20">
        <v>2</v>
      </c>
      <c r="R304" s="20">
        <v>8.3699999999999992</v>
      </c>
      <c r="S304" s="20">
        <v>1</v>
      </c>
      <c r="T304" s="55">
        <v>45107</v>
      </c>
      <c r="U304" s="20"/>
      <c r="V304" s="20"/>
      <c r="W304" s="60"/>
      <c r="X304" s="8"/>
      <c r="Y304" s="8"/>
      <c r="Z304" s="8"/>
    </row>
    <row r="305" spans="1:26">
      <c r="A305" s="25" t="s">
        <v>314</v>
      </c>
      <c r="B305" s="25" t="s">
        <v>1045</v>
      </c>
      <c r="C305" s="25" t="s">
        <v>294</v>
      </c>
      <c r="D305" s="25">
        <v>12</v>
      </c>
      <c r="E305" s="25" t="s">
        <v>295</v>
      </c>
      <c r="F305" s="25" t="s">
        <v>1046</v>
      </c>
      <c r="G305" s="96">
        <v>12</v>
      </c>
      <c r="H305" s="25" t="s">
        <v>295</v>
      </c>
      <c r="I305" s="25">
        <v>0.7</v>
      </c>
      <c r="J305" s="25" t="s">
        <v>1046</v>
      </c>
      <c r="K305" s="25">
        <v>0</v>
      </c>
      <c r="L305" s="25" t="s">
        <v>1046</v>
      </c>
      <c r="M305" s="25">
        <v>12</v>
      </c>
      <c r="N305" s="25">
        <v>1</v>
      </c>
      <c r="O305" s="25">
        <v>50</v>
      </c>
      <c r="P305" s="25">
        <v>1</v>
      </c>
      <c r="Q305" s="25">
        <v>2</v>
      </c>
      <c r="R305" s="25">
        <v>8.3699999999999992</v>
      </c>
      <c r="S305" s="25">
        <v>1</v>
      </c>
      <c r="T305" s="61">
        <v>45107</v>
      </c>
      <c r="U305" s="25"/>
      <c r="V305" s="25"/>
      <c r="W305" s="62"/>
      <c r="X305" s="8"/>
      <c r="Y305" s="8"/>
      <c r="Z305" s="8"/>
    </row>
    <row r="306" spans="1:26">
      <c r="A306" s="20" t="s">
        <v>228</v>
      </c>
      <c r="B306" s="20" t="s">
        <v>95</v>
      </c>
      <c r="C306" s="20" t="s">
        <v>294</v>
      </c>
      <c r="D306" s="20">
        <v>1500</v>
      </c>
      <c r="E306" s="20" t="s">
        <v>332</v>
      </c>
      <c r="F306" s="20" t="s">
        <v>1047</v>
      </c>
      <c r="G306" s="97">
        <v>1.5</v>
      </c>
      <c r="H306" s="20" t="s">
        <v>382</v>
      </c>
      <c r="I306" s="20">
        <v>4.1900000000000004</v>
      </c>
      <c r="J306" s="20" t="s">
        <v>1047</v>
      </c>
      <c r="K306" s="20">
        <v>0</v>
      </c>
      <c r="L306" s="20" t="s">
        <v>1047</v>
      </c>
      <c r="M306" s="20">
        <v>2</v>
      </c>
      <c r="N306" s="20">
        <v>1</v>
      </c>
      <c r="O306" s="20">
        <v>50</v>
      </c>
      <c r="P306" s="20">
        <v>1</v>
      </c>
      <c r="Q306" s="20">
        <v>2</v>
      </c>
      <c r="R306" s="20">
        <v>8.3699999999999992</v>
      </c>
      <c r="S306" s="20">
        <v>1</v>
      </c>
      <c r="T306" s="55">
        <v>45107</v>
      </c>
      <c r="U306" s="20"/>
      <c r="V306" s="20"/>
      <c r="W306" s="60"/>
      <c r="X306" s="8"/>
      <c r="Y306" s="8"/>
      <c r="Z306" s="8"/>
    </row>
    <row r="307" spans="1:26">
      <c r="A307" s="25" t="s">
        <v>1048</v>
      </c>
      <c r="B307" s="25" t="s">
        <v>1049</v>
      </c>
      <c r="C307" s="25" t="s">
        <v>294</v>
      </c>
      <c r="D307" s="25">
        <v>500</v>
      </c>
      <c r="E307" s="25" t="s">
        <v>332</v>
      </c>
      <c r="F307" s="25" t="s">
        <v>1050</v>
      </c>
      <c r="G307" s="96">
        <v>2</v>
      </c>
      <c r="H307" s="25" t="s">
        <v>295</v>
      </c>
      <c r="I307" s="25">
        <v>4.24</v>
      </c>
      <c r="J307" s="25" t="s">
        <v>1050</v>
      </c>
      <c r="K307" s="25">
        <v>0</v>
      </c>
      <c r="L307" s="25" t="s">
        <v>1050</v>
      </c>
      <c r="M307" s="25">
        <v>2</v>
      </c>
      <c r="N307" s="25">
        <v>1</v>
      </c>
      <c r="O307" s="25">
        <v>50</v>
      </c>
      <c r="P307" s="25">
        <v>1</v>
      </c>
      <c r="Q307" s="25">
        <v>2</v>
      </c>
      <c r="R307" s="25">
        <v>8.4700000000000006</v>
      </c>
      <c r="S307" s="25">
        <v>1</v>
      </c>
      <c r="T307" s="61">
        <v>45107</v>
      </c>
      <c r="U307" s="25"/>
      <c r="V307" s="25"/>
      <c r="W307" s="62"/>
      <c r="X307" s="8"/>
      <c r="Y307" s="8"/>
      <c r="Z307" s="8"/>
    </row>
    <row r="308" spans="1:26">
      <c r="A308" s="20" t="s">
        <v>254</v>
      </c>
      <c r="B308" s="20" t="s">
        <v>1051</v>
      </c>
      <c r="C308" s="20" t="s">
        <v>294</v>
      </c>
      <c r="D308" s="20">
        <v>500</v>
      </c>
      <c r="E308" s="20" t="s">
        <v>332</v>
      </c>
      <c r="F308" s="20" t="s">
        <v>1052</v>
      </c>
      <c r="G308" s="97">
        <v>2</v>
      </c>
      <c r="H308" s="20" t="s">
        <v>295</v>
      </c>
      <c r="I308" s="20">
        <v>4.29</v>
      </c>
      <c r="J308" s="20" t="s">
        <v>1052</v>
      </c>
      <c r="K308" s="20">
        <v>0</v>
      </c>
      <c r="L308" s="20" t="s">
        <v>1052</v>
      </c>
      <c r="M308" s="20">
        <v>2</v>
      </c>
      <c r="N308" s="20">
        <v>1</v>
      </c>
      <c r="O308" s="20">
        <v>50</v>
      </c>
      <c r="P308" s="20">
        <v>1</v>
      </c>
      <c r="Q308" s="20">
        <v>2</v>
      </c>
      <c r="R308" s="20">
        <v>8.58</v>
      </c>
      <c r="S308" s="20">
        <v>1</v>
      </c>
      <c r="T308" s="55">
        <v>45107</v>
      </c>
      <c r="U308" s="20"/>
      <c r="V308" s="20"/>
      <c r="W308" s="60"/>
      <c r="X308" s="8"/>
      <c r="Y308" s="8"/>
      <c r="Z308" s="8"/>
    </row>
    <row r="309" spans="1:26">
      <c r="A309" s="25" t="s">
        <v>1053</v>
      </c>
      <c r="B309" s="25" t="s">
        <v>1054</v>
      </c>
      <c r="C309" s="25" t="s">
        <v>294</v>
      </c>
      <c r="D309" s="25">
        <v>1</v>
      </c>
      <c r="E309" s="25" t="s">
        <v>295</v>
      </c>
      <c r="F309" s="25" t="s">
        <v>1055</v>
      </c>
      <c r="G309" s="96">
        <v>1</v>
      </c>
      <c r="H309" s="25" t="s">
        <v>295</v>
      </c>
      <c r="I309" s="25">
        <v>8.58</v>
      </c>
      <c r="J309" s="25" t="s">
        <v>1055</v>
      </c>
      <c r="K309" s="25"/>
      <c r="L309" s="25" t="s">
        <v>1055</v>
      </c>
      <c r="M309" s="25">
        <v>1</v>
      </c>
      <c r="N309" s="25">
        <v>1</v>
      </c>
      <c r="O309" s="25">
        <v>100</v>
      </c>
      <c r="P309" s="25">
        <v>1</v>
      </c>
      <c r="Q309" s="25">
        <v>2</v>
      </c>
      <c r="R309" s="25">
        <v>8.58</v>
      </c>
      <c r="S309" s="25">
        <v>1</v>
      </c>
      <c r="T309" s="61">
        <v>45107</v>
      </c>
      <c r="U309" s="25"/>
      <c r="V309" s="25"/>
      <c r="W309" s="62"/>
      <c r="X309" s="8"/>
      <c r="Y309" s="8"/>
      <c r="Z309" s="8"/>
    </row>
    <row r="310" spans="1:26">
      <c r="A310" s="20" t="s">
        <v>1056</v>
      </c>
      <c r="B310" s="20" t="s">
        <v>1057</v>
      </c>
      <c r="C310" s="20" t="s">
        <v>294</v>
      </c>
      <c r="D310" s="20">
        <v>1</v>
      </c>
      <c r="E310" s="20" t="s">
        <v>295</v>
      </c>
      <c r="F310" s="20" t="s">
        <v>1058</v>
      </c>
      <c r="G310" s="97">
        <v>1</v>
      </c>
      <c r="H310" s="20" t="s">
        <v>295</v>
      </c>
      <c r="I310" s="20">
        <v>8.66</v>
      </c>
      <c r="J310" s="20" t="s">
        <v>1058</v>
      </c>
      <c r="K310" s="20">
        <v>0</v>
      </c>
      <c r="L310" s="20" t="s">
        <v>1058</v>
      </c>
      <c r="M310" s="20">
        <v>1</v>
      </c>
      <c r="N310" s="20">
        <v>1</v>
      </c>
      <c r="O310" s="20">
        <v>50</v>
      </c>
      <c r="P310" s="20">
        <v>1</v>
      </c>
      <c r="Q310" s="20">
        <v>2</v>
      </c>
      <c r="R310" s="20">
        <v>8.66</v>
      </c>
      <c r="S310" s="20">
        <v>1</v>
      </c>
      <c r="T310" s="55">
        <v>45107</v>
      </c>
      <c r="U310" s="20"/>
      <c r="V310" s="20"/>
      <c r="W310" s="60"/>
      <c r="X310" s="8"/>
      <c r="Y310" s="8"/>
      <c r="Z310" s="8"/>
    </row>
    <row r="311" spans="1:26">
      <c r="A311" s="25" t="s">
        <v>1059</v>
      </c>
      <c r="B311" s="25" t="s">
        <v>1060</v>
      </c>
      <c r="C311" s="25" t="s">
        <v>294</v>
      </c>
      <c r="D311" s="25">
        <v>1000</v>
      </c>
      <c r="E311" s="25" t="s">
        <v>327</v>
      </c>
      <c r="F311" s="25" t="s">
        <v>1061</v>
      </c>
      <c r="G311" s="96">
        <v>1</v>
      </c>
      <c r="H311" s="25" t="s">
        <v>329</v>
      </c>
      <c r="I311" s="25">
        <v>8.68</v>
      </c>
      <c r="J311" s="25" t="s">
        <v>1061</v>
      </c>
      <c r="K311" s="25"/>
      <c r="L311" s="25" t="s">
        <v>1061</v>
      </c>
      <c r="M311" s="25">
        <v>1</v>
      </c>
      <c r="N311" s="25">
        <v>1</v>
      </c>
      <c r="O311" s="25">
        <v>100</v>
      </c>
      <c r="P311" s="25">
        <v>1</v>
      </c>
      <c r="Q311" s="25">
        <v>2</v>
      </c>
      <c r="R311" s="25">
        <v>8.68</v>
      </c>
      <c r="S311" s="25">
        <v>1</v>
      </c>
      <c r="T311" s="61">
        <v>45107</v>
      </c>
      <c r="U311" s="25"/>
      <c r="V311" s="25"/>
      <c r="W311" s="62"/>
      <c r="X311" s="8"/>
      <c r="Y311" s="8"/>
      <c r="Z311" s="8"/>
    </row>
    <row r="312" spans="1:26">
      <c r="A312" s="20" t="s">
        <v>1062</v>
      </c>
      <c r="B312" s="20" t="s">
        <v>1063</v>
      </c>
      <c r="C312" s="20" t="s">
        <v>294</v>
      </c>
      <c r="D312" s="20">
        <v>2000</v>
      </c>
      <c r="E312" s="20" t="s">
        <v>332</v>
      </c>
      <c r="F312" s="20" t="s">
        <v>1064</v>
      </c>
      <c r="G312" s="97">
        <v>2</v>
      </c>
      <c r="H312" s="20" t="s">
        <v>382</v>
      </c>
      <c r="I312" s="20">
        <v>4.42</v>
      </c>
      <c r="J312" s="20" t="s">
        <v>1064</v>
      </c>
      <c r="K312" s="20">
        <v>0</v>
      </c>
      <c r="L312" s="20" t="s">
        <v>1064</v>
      </c>
      <c r="M312" s="20">
        <v>2</v>
      </c>
      <c r="N312" s="20">
        <v>1</v>
      </c>
      <c r="O312" s="20">
        <v>50</v>
      </c>
      <c r="P312" s="20">
        <v>1</v>
      </c>
      <c r="Q312" s="20">
        <v>2</v>
      </c>
      <c r="R312" s="20">
        <v>8.84</v>
      </c>
      <c r="S312" s="20">
        <v>1</v>
      </c>
      <c r="T312" s="55">
        <v>45107</v>
      </c>
      <c r="U312" s="20"/>
      <c r="V312" s="20"/>
      <c r="W312" s="60"/>
      <c r="X312" s="8"/>
      <c r="Y312" s="8"/>
      <c r="Z312" s="8"/>
    </row>
    <row r="313" spans="1:26">
      <c r="A313" s="25" t="s">
        <v>1065</v>
      </c>
      <c r="B313" s="25" t="s">
        <v>1066</v>
      </c>
      <c r="C313" s="25" t="s">
        <v>294</v>
      </c>
      <c r="D313" s="25">
        <v>6000</v>
      </c>
      <c r="E313" s="25" t="s">
        <v>332</v>
      </c>
      <c r="F313" s="25" t="s">
        <v>1067</v>
      </c>
      <c r="G313" s="96">
        <v>6</v>
      </c>
      <c r="H313" s="25" t="s">
        <v>295</v>
      </c>
      <c r="I313" s="25">
        <v>1.49</v>
      </c>
      <c r="J313" s="25" t="s">
        <v>1067</v>
      </c>
      <c r="K313" s="25">
        <v>0</v>
      </c>
      <c r="L313" s="25" t="s">
        <v>1067</v>
      </c>
      <c r="M313" s="25">
        <v>6</v>
      </c>
      <c r="N313" s="25">
        <v>1</v>
      </c>
      <c r="O313" s="25">
        <v>50</v>
      </c>
      <c r="P313" s="25">
        <v>1</v>
      </c>
      <c r="Q313" s="25">
        <v>2</v>
      </c>
      <c r="R313" s="25">
        <v>8.9499999999999993</v>
      </c>
      <c r="S313" s="25">
        <v>1</v>
      </c>
      <c r="T313" s="61">
        <v>45107</v>
      </c>
      <c r="U313" s="25"/>
      <c r="V313" s="25"/>
      <c r="W313" s="62"/>
      <c r="X313" s="8"/>
      <c r="Y313" s="8"/>
      <c r="Z313" s="8"/>
    </row>
    <row r="314" spans="1:26">
      <c r="A314" s="20" t="s">
        <v>1068</v>
      </c>
      <c r="B314" s="20" t="s">
        <v>1069</v>
      </c>
      <c r="C314" s="20" t="s">
        <v>294</v>
      </c>
      <c r="D314" s="20">
        <v>500</v>
      </c>
      <c r="E314" s="20" t="s">
        <v>332</v>
      </c>
      <c r="F314" s="20" t="s">
        <v>1070</v>
      </c>
      <c r="G314" s="97">
        <v>1</v>
      </c>
      <c r="H314" s="20" t="s">
        <v>295</v>
      </c>
      <c r="I314" s="20">
        <v>8.9499999999999993</v>
      </c>
      <c r="J314" s="20" t="s">
        <v>1070</v>
      </c>
      <c r="K314" s="20">
        <v>0</v>
      </c>
      <c r="L314" s="20" t="s">
        <v>1070</v>
      </c>
      <c r="M314" s="20">
        <v>1</v>
      </c>
      <c r="N314" s="20">
        <v>1</v>
      </c>
      <c r="O314" s="20">
        <v>50</v>
      </c>
      <c r="P314" s="20">
        <v>1</v>
      </c>
      <c r="Q314" s="20">
        <v>2</v>
      </c>
      <c r="R314" s="20">
        <v>8.9499999999999993</v>
      </c>
      <c r="S314" s="20">
        <v>1</v>
      </c>
      <c r="T314" s="55">
        <v>45107</v>
      </c>
      <c r="U314" s="20"/>
      <c r="V314" s="20"/>
      <c r="W314" s="60"/>
      <c r="X314" s="8"/>
      <c r="Y314" s="8"/>
      <c r="Z314" s="8"/>
    </row>
    <row r="315" spans="1:26">
      <c r="A315" s="25" t="s">
        <v>1071</v>
      </c>
      <c r="B315" s="25" t="s">
        <v>1072</v>
      </c>
      <c r="C315" s="25" t="s">
        <v>294</v>
      </c>
      <c r="D315" s="25">
        <v>500</v>
      </c>
      <c r="E315" s="25" t="s">
        <v>332</v>
      </c>
      <c r="F315" s="25" t="s">
        <v>1073</v>
      </c>
      <c r="G315" s="96">
        <v>1</v>
      </c>
      <c r="H315" s="25" t="s">
        <v>295</v>
      </c>
      <c r="I315" s="25">
        <v>8.9499999999999993</v>
      </c>
      <c r="J315" s="25" t="s">
        <v>1073</v>
      </c>
      <c r="K315" s="25"/>
      <c r="L315" s="25" t="s">
        <v>1073</v>
      </c>
      <c r="M315" s="25">
        <v>1</v>
      </c>
      <c r="N315" s="25">
        <v>1</v>
      </c>
      <c r="O315" s="25">
        <v>100</v>
      </c>
      <c r="P315" s="25">
        <v>1</v>
      </c>
      <c r="Q315" s="25">
        <v>2</v>
      </c>
      <c r="R315" s="25">
        <v>8.9499999999999993</v>
      </c>
      <c r="S315" s="25">
        <v>1</v>
      </c>
      <c r="T315" s="61">
        <v>45107</v>
      </c>
      <c r="U315" s="25"/>
      <c r="V315" s="25"/>
      <c r="W315" s="62"/>
      <c r="X315" s="8"/>
      <c r="Y315" s="8"/>
      <c r="Z315" s="8"/>
    </row>
    <row r="316" spans="1:26">
      <c r="A316" s="20">
        <v>725028</v>
      </c>
      <c r="B316" s="20" t="s">
        <v>1074</v>
      </c>
      <c r="C316" s="20" t="s">
        <v>294</v>
      </c>
      <c r="D316" s="20">
        <v>550</v>
      </c>
      <c r="E316" s="20" t="s">
        <v>332</v>
      </c>
      <c r="F316" s="20" t="s">
        <v>1075</v>
      </c>
      <c r="G316" s="97">
        <v>1</v>
      </c>
      <c r="H316" s="20" t="s">
        <v>295</v>
      </c>
      <c r="I316" s="20">
        <v>8.9499999999999993</v>
      </c>
      <c r="J316" s="20" t="s">
        <v>1075</v>
      </c>
      <c r="K316" s="20"/>
      <c r="L316" s="20" t="s">
        <v>1075</v>
      </c>
      <c r="M316" s="20">
        <v>1</v>
      </c>
      <c r="N316" s="20">
        <v>1</v>
      </c>
      <c r="O316" s="20">
        <v>100</v>
      </c>
      <c r="P316" s="20">
        <v>1</v>
      </c>
      <c r="Q316" s="20">
        <v>2</v>
      </c>
      <c r="R316" s="20">
        <v>8.9499999999999993</v>
      </c>
      <c r="S316" s="20">
        <v>1</v>
      </c>
      <c r="T316" s="55">
        <v>45107</v>
      </c>
      <c r="U316" s="20"/>
      <c r="V316" s="20"/>
      <c r="W316" s="60"/>
      <c r="X316" s="8"/>
      <c r="Y316" s="8"/>
      <c r="Z316" s="8"/>
    </row>
    <row r="317" spans="1:26">
      <c r="A317" s="25" t="s">
        <v>1076</v>
      </c>
      <c r="B317" s="25" t="s">
        <v>1077</v>
      </c>
      <c r="C317" s="25" t="s">
        <v>294</v>
      </c>
      <c r="D317" s="25">
        <v>2000</v>
      </c>
      <c r="E317" s="25" t="s">
        <v>332</v>
      </c>
      <c r="F317" s="25" t="s">
        <v>1078</v>
      </c>
      <c r="G317" s="96">
        <v>2</v>
      </c>
      <c r="H317" s="25" t="s">
        <v>382</v>
      </c>
      <c r="I317" s="25">
        <v>4.5</v>
      </c>
      <c r="J317" s="25" t="s">
        <v>1078</v>
      </c>
      <c r="K317" s="25">
        <v>0</v>
      </c>
      <c r="L317" s="25" t="s">
        <v>1078</v>
      </c>
      <c r="M317" s="25">
        <v>2</v>
      </c>
      <c r="N317" s="25">
        <v>1</v>
      </c>
      <c r="O317" s="25">
        <v>50</v>
      </c>
      <c r="P317" s="25">
        <v>1</v>
      </c>
      <c r="Q317" s="25">
        <v>2</v>
      </c>
      <c r="R317" s="25">
        <v>9</v>
      </c>
      <c r="S317" s="25">
        <v>1</v>
      </c>
      <c r="T317" s="61">
        <v>45107</v>
      </c>
      <c r="U317" s="25"/>
      <c r="V317" s="25"/>
      <c r="W317" s="62"/>
      <c r="X317" s="8"/>
      <c r="Y317" s="8"/>
      <c r="Z317" s="8"/>
    </row>
    <row r="318" spans="1:26">
      <c r="A318" s="20" t="s">
        <v>1076</v>
      </c>
      <c r="B318" s="20" t="s">
        <v>1079</v>
      </c>
      <c r="C318" s="20" t="s">
        <v>294</v>
      </c>
      <c r="D318" s="20">
        <v>2000</v>
      </c>
      <c r="E318" s="20" t="s">
        <v>332</v>
      </c>
      <c r="F318" s="20" t="s">
        <v>1080</v>
      </c>
      <c r="G318" s="97">
        <v>2</v>
      </c>
      <c r="H318" s="20" t="s">
        <v>382</v>
      </c>
      <c r="I318" s="20">
        <v>4.5</v>
      </c>
      <c r="J318" s="20" t="s">
        <v>1080</v>
      </c>
      <c r="K318" s="20">
        <v>0</v>
      </c>
      <c r="L318" s="20" t="s">
        <v>1080</v>
      </c>
      <c r="M318" s="20">
        <v>2</v>
      </c>
      <c r="N318" s="20">
        <v>1</v>
      </c>
      <c r="O318" s="20">
        <v>50</v>
      </c>
      <c r="P318" s="20">
        <v>1</v>
      </c>
      <c r="Q318" s="20">
        <v>2</v>
      </c>
      <c r="R318" s="20">
        <v>9</v>
      </c>
      <c r="S318" s="20">
        <v>1</v>
      </c>
      <c r="T318" s="55">
        <v>45107</v>
      </c>
      <c r="U318" s="20"/>
      <c r="V318" s="20"/>
      <c r="W318" s="60"/>
      <c r="X318" s="8"/>
      <c r="Y318" s="8"/>
      <c r="Z318" s="8"/>
    </row>
    <row r="319" spans="1:26">
      <c r="A319" s="25" t="s">
        <v>1081</v>
      </c>
      <c r="B319" s="25" t="s">
        <v>1081</v>
      </c>
      <c r="C319" s="25" t="s">
        <v>294</v>
      </c>
      <c r="D319" s="25">
        <v>1000</v>
      </c>
      <c r="E319" s="25" t="s">
        <v>332</v>
      </c>
      <c r="F319" s="25" t="s">
        <v>1082</v>
      </c>
      <c r="G319" s="96">
        <v>1</v>
      </c>
      <c r="H319" s="25" t="s">
        <v>382</v>
      </c>
      <c r="I319" s="25">
        <v>9.2100000000000009</v>
      </c>
      <c r="J319" s="25" t="s">
        <v>1082</v>
      </c>
      <c r="K319" s="25">
        <v>0</v>
      </c>
      <c r="L319" s="25" t="s">
        <v>1082</v>
      </c>
      <c r="M319" s="25">
        <v>1</v>
      </c>
      <c r="N319" s="25">
        <v>1</v>
      </c>
      <c r="O319" s="25">
        <v>50</v>
      </c>
      <c r="P319" s="25">
        <v>1</v>
      </c>
      <c r="Q319" s="25">
        <v>2</v>
      </c>
      <c r="R319" s="25">
        <v>9.2100000000000009</v>
      </c>
      <c r="S319" s="25">
        <v>1</v>
      </c>
      <c r="T319" s="61">
        <v>45107</v>
      </c>
      <c r="U319" s="25"/>
      <c r="V319" s="25"/>
      <c r="W319" s="62"/>
      <c r="X319" s="8"/>
      <c r="Y319" s="8"/>
      <c r="Z319" s="8"/>
    </row>
    <row r="320" spans="1:26">
      <c r="A320" s="20" t="s">
        <v>1083</v>
      </c>
      <c r="B320" s="20" t="s">
        <v>1084</v>
      </c>
      <c r="C320" s="20" t="s">
        <v>294</v>
      </c>
      <c r="D320" s="20">
        <v>800</v>
      </c>
      <c r="E320" s="20" t="s">
        <v>332</v>
      </c>
      <c r="F320" s="20" t="s">
        <v>1085</v>
      </c>
      <c r="G320" s="97">
        <v>1</v>
      </c>
      <c r="H320" s="20" t="s">
        <v>295</v>
      </c>
      <c r="I320" s="20">
        <v>9.32</v>
      </c>
      <c r="J320" s="20" t="s">
        <v>1085</v>
      </c>
      <c r="K320" s="20">
        <v>0</v>
      </c>
      <c r="L320" s="20" t="s">
        <v>1085</v>
      </c>
      <c r="M320" s="20">
        <v>1</v>
      </c>
      <c r="N320" s="20">
        <v>1</v>
      </c>
      <c r="O320" s="20">
        <v>50</v>
      </c>
      <c r="P320" s="20">
        <v>1</v>
      </c>
      <c r="Q320" s="20">
        <v>2</v>
      </c>
      <c r="R320" s="20">
        <v>9.32</v>
      </c>
      <c r="S320" s="20">
        <v>1</v>
      </c>
      <c r="T320" s="55">
        <v>45107</v>
      </c>
      <c r="U320" s="20"/>
      <c r="V320" s="20"/>
      <c r="W320" s="60"/>
      <c r="X320" s="8"/>
      <c r="Y320" s="8"/>
      <c r="Z320" s="8"/>
    </row>
    <row r="321" spans="1:26">
      <c r="A321" s="25">
        <v>284767</v>
      </c>
      <c r="B321" s="25" t="s">
        <v>1086</v>
      </c>
      <c r="C321" s="25" t="s">
        <v>294</v>
      </c>
      <c r="D321" s="25">
        <v>250</v>
      </c>
      <c r="E321" s="25" t="s">
        <v>332</v>
      </c>
      <c r="F321" s="25" t="s">
        <v>1087</v>
      </c>
      <c r="G321" s="96">
        <v>8</v>
      </c>
      <c r="H321" s="25" t="s">
        <v>295</v>
      </c>
      <c r="I321" s="25">
        <v>1.17</v>
      </c>
      <c r="J321" s="25" t="s">
        <v>1087</v>
      </c>
      <c r="K321" s="25"/>
      <c r="L321" s="25" t="s">
        <v>1087</v>
      </c>
      <c r="M321" s="25">
        <v>8</v>
      </c>
      <c r="N321" s="25">
        <v>1</v>
      </c>
      <c r="O321" s="25">
        <v>100</v>
      </c>
      <c r="P321" s="25">
        <v>1</v>
      </c>
      <c r="Q321" s="25">
        <v>2</v>
      </c>
      <c r="R321" s="25">
        <v>9.32</v>
      </c>
      <c r="S321" s="25">
        <v>1</v>
      </c>
      <c r="T321" s="61">
        <v>45107</v>
      </c>
      <c r="U321" s="25"/>
      <c r="V321" s="25"/>
      <c r="W321" s="62"/>
      <c r="X321" s="8"/>
      <c r="Y321" s="8"/>
      <c r="Z321" s="8"/>
    </row>
    <row r="322" spans="1:26">
      <c r="A322" s="20" t="s">
        <v>973</v>
      </c>
      <c r="B322" s="20" t="s">
        <v>1088</v>
      </c>
      <c r="C322" s="20" t="s">
        <v>294</v>
      </c>
      <c r="D322" s="20">
        <v>2000</v>
      </c>
      <c r="E322" s="20" t="s">
        <v>332</v>
      </c>
      <c r="F322" s="20" t="s">
        <v>1089</v>
      </c>
      <c r="G322" s="97">
        <v>2</v>
      </c>
      <c r="H322" s="20" t="s">
        <v>382</v>
      </c>
      <c r="I322" s="20">
        <v>4.6900000000000004</v>
      </c>
      <c r="J322" s="20" t="s">
        <v>1089</v>
      </c>
      <c r="K322" s="20">
        <v>0</v>
      </c>
      <c r="L322" s="20" t="s">
        <v>1089</v>
      </c>
      <c r="M322" s="20">
        <v>2</v>
      </c>
      <c r="N322" s="20">
        <v>1</v>
      </c>
      <c r="O322" s="20">
        <v>50</v>
      </c>
      <c r="P322" s="20">
        <v>1</v>
      </c>
      <c r="Q322" s="20">
        <v>2</v>
      </c>
      <c r="R322" s="20">
        <v>9.3699999999999992</v>
      </c>
      <c r="S322" s="20">
        <v>1</v>
      </c>
      <c r="T322" s="55">
        <v>45107</v>
      </c>
      <c r="U322" s="20"/>
      <c r="V322" s="20"/>
      <c r="W322" s="60"/>
      <c r="X322" s="8"/>
      <c r="Y322" s="8"/>
      <c r="Z322" s="8"/>
    </row>
    <row r="323" spans="1:26">
      <c r="A323" s="25" t="s">
        <v>1090</v>
      </c>
      <c r="B323" s="25" t="s">
        <v>1091</v>
      </c>
      <c r="C323" s="25" t="s">
        <v>294</v>
      </c>
      <c r="D323" s="25">
        <v>10000</v>
      </c>
      <c r="E323" s="25" t="s">
        <v>332</v>
      </c>
      <c r="F323" s="25" t="s">
        <v>1092</v>
      </c>
      <c r="G323" s="96">
        <v>10</v>
      </c>
      <c r="H323" s="25" t="s">
        <v>382</v>
      </c>
      <c r="I323" s="25">
        <v>0.94</v>
      </c>
      <c r="J323" s="25" t="s">
        <v>1092</v>
      </c>
      <c r="K323" s="25">
        <v>0</v>
      </c>
      <c r="L323" s="25" t="s">
        <v>1092</v>
      </c>
      <c r="M323" s="25">
        <v>10</v>
      </c>
      <c r="N323" s="25">
        <v>1</v>
      </c>
      <c r="O323" s="25">
        <v>50</v>
      </c>
      <c r="P323" s="25">
        <v>1</v>
      </c>
      <c r="Q323" s="25">
        <v>2</v>
      </c>
      <c r="R323" s="25">
        <v>9.42</v>
      </c>
      <c r="S323" s="25">
        <v>1</v>
      </c>
      <c r="T323" s="61">
        <v>45107</v>
      </c>
      <c r="U323" s="25"/>
      <c r="V323" s="25"/>
      <c r="W323" s="62"/>
      <c r="X323" s="8"/>
      <c r="Y323" s="8"/>
      <c r="Z323" s="8"/>
    </row>
    <row r="324" spans="1:26">
      <c r="A324" s="20" t="s">
        <v>1093</v>
      </c>
      <c r="B324" s="20" t="s">
        <v>1094</v>
      </c>
      <c r="C324" s="20" t="s">
        <v>294</v>
      </c>
      <c r="D324" s="20">
        <v>250</v>
      </c>
      <c r="E324" s="20" t="s">
        <v>327</v>
      </c>
      <c r="F324" s="20" t="s">
        <v>1095</v>
      </c>
      <c r="G324" s="97">
        <v>1</v>
      </c>
      <c r="H324" s="20" t="s">
        <v>295</v>
      </c>
      <c r="I324" s="20">
        <v>9.42</v>
      </c>
      <c r="J324" s="20" t="s">
        <v>1095</v>
      </c>
      <c r="K324" s="20"/>
      <c r="L324" s="20" t="s">
        <v>1095</v>
      </c>
      <c r="M324" s="20">
        <v>1</v>
      </c>
      <c r="N324" s="20">
        <v>1</v>
      </c>
      <c r="O324" s="20">
        <v>100</v>
      </c>
      <c r="P324" s="20">
        <v>1</v>
      </c>
      <c r="Q324" s="20">
        <v>2</v>
      </c>
      <c r="R324" s="20">
        <v>9.42</v>
      </c>
      <c r="S324" s="20">
        <v>1</v>
      </c>
      <c r="T324" s="55">
        <v>45107</v>
      </c>
      <c r="U324" s="20"/>
      <c r="V324" s="20"/>
      <c r="W324" s="60"/>
      <c r="X324" s="8"/>
      <c r="Y324" s="8"/>
      <c r="Z324" s="8"/>
    </row>
    <row r="325" spans="1:26">
      <c r="A325" s="25" t="s">
        <v>1096</v>
      </c>
      <c r="B325" s="25" t="s">
        <v>1097</v>
      </c>
      <c r="C325" s="25" t="s">
        <v>294</v>
      </c>
      <c r="D325" s="25">
        <v>2270</v>
      </c>
      <c r="E325" s="25" t="s">
        <v>332</v>
      </c>
      <c r="F325" s="25" t="s">
        <v>1098</v>
      </c>
      <c r="G325" s="96">
        <v>2.27</v>
      </c>
      <c r="H325" s="25" t="s">
        <v>382</v>
      </c>
      <c r="I325" s="25">
        <v>4.71</v>
      </c>
      <c r="J325" s="25" t="s">
        <v>1098</v>
      </c>
      <c r="K325" s="25">
        <v>0</v>
      </c>
      <c r="L325" s="25" t="s">
        <v>1098</v>
      </c>
      <c r="M325" s="25">
        <v>2</v>
      </c>
      <c r="N325" s="25">
        <v>1</v>
      </c>
      <c r="O325" s="25">
        <v>50</v>
      </c>
      <c r="P325" s="25">
        <v>1</v>
      </c>
      <c r="Q325" s="25">
        <v>2</v>
      </c>
      <c r="R325" s="25">
        <v>9.42</v>
      </c>
      <c r="S325" s="25">
        <v>1</v>
      </c>
      <c r="T325" s="61">
        <v>45107</v>
      </c>
      <c r="U325" s="25"/>
      <c r="V325" s="25"/>
      <c r="W325" s="62"/>
      <c r="X325" s="8"/>
      <c r="Y325" s="8"/>
      <c r="Z325" s="8"/>
    </row>
    <row r="326" spans="1:26">
      <c r="A326" s="20" t="s">
        <v>178</v>
      </c>
      <c r="B326" s="20" t="s">
        <v>1099</v>
      </c>
      <c r="C326" s="20" t="s">
        <v>294</v>
      </c>
      <c r="D326" s="20">
        <v>2000</v>
      </c>
      <c r="E326" s="20" t="s">
        <v>332</v>
      </c>
      <c r="F326" s="20" t="s">
        <v>1100</v>
      </c>
      <c r="G326" s="97">
        <v>2</v>
      </c>
      <c r="H326" s="20" t="s">
        <v>382</v>
      </c>
      <c r="I326" s="20">
        <v>4.74</v>
      </c>
      <c r="J326" s="20" t="s">
        <v>1100</v>
      </c>
      <c r="K326" s="20">
        <v>0</v>
      </c>
      <c r="L326" s="20" t="s">
        <v>1100</v>
      </c>
      <c r="M326" s="20">
        <v>2</v>
      </c>
      <c r="N326" s="20">
        <v>1</v>
      </c>
      <c r="O326" s="20">
        <v>50</v>
      </c>
      <c r="P326" s="20">
        <v>1</v>
      </c>
      <c r="Q326" s="20">
        <v>2</v>
      </c>
      <c r="R326" s="20">
        <v>9.4700000000000006</v>
      </c>
      <c r="S326" s="20">
        <v>1</v>
      </c>
      <c r="T326" s="55">
        <v>45107</v>
      </c>
      <c r="U326" s="20"/>
      <c r="V326" s="20"/>
      <c r="W326" s="60"/>
      <c r="X326" s="8"/>
      <c r="Y326" s="8"/>
      <c r="Z326" s="8"/>
    </row>
    <row r="327" spans="1:26">
      <c r="A327" s="25" t="s">
        <v>178</v>
      </c>
      <c r="B327" s="25" t="s">
        <v>42</v>
      </c>
      <c r="C327" s="25" t="s">
        <v>294</v>
      </c>
      <c r="D327" s="25">
        <v>2000</v>
      </c>
      <c r="E327" s="25" t="s">
        <v>332</v>
      </c>
      <c r="F327" s="25" t="s">
        <v>1101</v>
      </c>
      <c r="G327" s="96">
        <v>2</v>
      </c>
      <c r="H327" s="25" t="s">
        <v>382</v>
      </c>
      <c r="I327" s="25">
        <v>4.74</v>
      </c>
      <c r="J327" s="25" t="s">
        <v>1101</v>
      </c>
      <c r="K327" s="25">
        <v>0</v>
      </c>
      <c r="L327" s="25" t="s">
        <v>1101</v>
      </c>
      <c r="M327" s="25">
        <v>2</v>
      </c>
      <c r="N327" s="25">
        <v>1</v>
      </c>
      <c r="O327" s="25">
        <v>50</v>
      </c>
      <c r="P327" s="25">
        <v>1</v>
      </c>
      <c r="Q327" s="25">
        <v>2</v>
      </c>
      <c r="R327" s="25">
        <v>9.4700000000000006</v>
      </c>
      <c r="S327" s="25">
        <v>1</v>
      </c>
      <c r="T327" s="61">
        <v>45107</v>
      </c>
      <c r="U327" s="25"/>
      <c r="V327" s="25"/>
      <c r="W327" s="62"/>
      <c r="X327" s="8"/>
      <c r="Y327" s="8"/>
      <c r="Z327" s="8"/>
    </row>
    <row r="328" spans="1:26">
      <c r="A328" s="20" t="s">
        <v>251</v>
      </c>
      <c r="B328" s="20" t="s">
        <v>119</v>
      </c>
      <c r="C328" s="20" t="s">
        <v>294</v>
      </c>
      <c r="D328" s="20">
        <v>5000</v>
      </c>
      <c r="E328" s="20" t="s">
        <v>332</v>
      </c>
      <c r="F328" s="20" t="s">
        <v>1102</v>
      </c>
      <c r="G328" s="97">
        <v>5</v>
      </c>
      <c r="H328" s="20" t="s">
        <v>382</v>
      </c>
      <c r="I328" s="20">
        <v>1.89</v>
      </c>
      <c r="J328" s="20" t="s">
        <v>1102</v>
      </c>
      <c r="K328" s="20">
        <v>0</v>
      </c>
      <c r="L328" s="20" t="s">
        <v>1102</v>
      </c>
      <c r="M328" s="20">
        <v>5</v>
      </c>
      <c r="N328" s="20">
        <v>1</v>
      </c>
      <c r="O328" s="20">
        <v>50</v>
      </c>
      <c r="P328" s="20">
        <v>1</v>
      </c>
      <c r="Q328" s="20">
        <v>2</v>
      </c>
      <c r="R328" s="20">
        <v>9.4700000000000006</v>
      </c>
      <c r="S328" s="20">
        <v>1</v>
      </c>
      <c r="T328" s="55">
        <v>45107</v>
      </c>
      <c r="U328" s="20"/>
      <c r="V328" s="20"/>
      <c r="W328" s="60"/>
      <c r="X328" s="8"/>
      <c r="Y328" s="8"/>
      <c r="Z328" s="8"/>
    </row>
    <row r="329" spans="1:26">
      <c r="A329" s="25" t="s">
        <v>383</v>
      </c>
      <c r="B329" s="25" t="s">
        <v>1103</v>
      </c>
      <c r="C329" s="25" t="s">
        <v>294</v>
      </c>
      <c r="D329" s="25">
        <v>10000</v>
      </c>
      <c r="E329" s="25" t="s">
        <v>332</v>
      </c>
      <c r="F329" s="25" t="s">
        <v>1104</v>
      </c>
      <c r="G329" s="96">
        <v>10</v>
      </c>
      <c r="H329" s="25" t="s">
        <v>382</v>
      </c>
      <c r="I329" s="25">
        <v>0.96</v>
      </c>
      <c r="J329" s="25" t="s">
        <v>1104</v>
      </c>
      <c r="K329" s="25">
        <v>0</v>
      </c>
      <c r="L329" s="25" t="s">
        <v>1104</v>
      </c>
      <c r="M329" s="25">
        <v>10</v>
      </c>
      <c r="N329" s="25">
        <v>1</v>
      </c>
      <c r="O329" s="25">
        <v>50</v>
      </c>
      <c r="P329" s="25">
        <v>1</v>
      </c>
      <c r="Q329" s="25">
        <v>2</v>
      </c>
      <c r="R329" s="25">
        <v>9.6300000000000008</v>
      </c>
      <c r="S329" s="25">
        <v>1</v>
      </c>
      <c r="T329" s="61">
        <v>45107</v>
      </c>
      <c r="U329" s="25"/>
      <c r="V329" s="25"/>
      <c r="W329" s="62"/>
      <c r="X329" s="8"/>
      <c r="Y329" s="8"/>
      <c r="Z329" s="8"/>
    </row>
    <row r="330" spans="1:26">
      <c r="A330" s="20" t="s">
        <v>1105</v>
      </c>
      <c r="B330" s="20" t="s">
        <v>1106</v>
      </c>
      <c r="C330" s="20" t="s">
        <v>294</v>
      </c>
      <c r="D330" s="20">
        <v>5000</v>
      </c>
      <c r="E330" s="20" t="s">
        <v>332</v>
      </c>
      <c r="F330" s="20" t="s">
        <v>1107</v>
      </c>
      <c r="G330" s="97">
        <v>5</v>
      </c>
      <c r="H330" s="20" t="s">
        <v>382</v>
      </c>
      <c r="I330" s="20">
        <v>1.95</v>
      </c>
      <c r="J330" s="20" t="s">
        <v>1107</v>
      </c>
      <c r="K330" s="20">
        <v>0</v>
      </c>
      <c r="L330" s="20" t="s">
        <v>1107</v>
      </c>
      <c r="M330" s="20">
        <v>5</v>
      </c>
      <c r="N330" s="20">
        <v>1</v>
      </c>
      <c r="O330" s="20">
        <v>50</v>
      </c>
      <c r="P330" s="20">
        <v>1</v>
      </c>
      <c r="Q330" s="20">
        <v>2</v>
      </c>
      <c r="R330" s="20">
        <v>9.74</v>
      </c>
      <c r="S330" s="20">
        <v>1</v>
      </c>
      <c r="T330" s="55">
        <v>45107</v>
      </c>
      <c r="U330" s="20"/>
      <c r="V330" s="20"/>
      <c r="W330" s="60"/>
      <c r="X330" s="8"/>
      <c r="Y330" s="8"/>
      <c r="Z330" s="8"/>
    </row>
    <row r="331" spans="1:26">
      <c r="A331" s="25" t="s">
        <v>1108</v>
      </c>
      <c r="B331" s="25" t="s">
        <v>1109</v>
      </c>
      <c r="C331" s="25" t="s">
        <v>294</v>
      </c>
      <c r="D331" s="25">
        <v>1000</v>
      </c>
      <c r="E331" s="25" t="s">
        <v>332</v>
      </c>
      <c r="F331" s="25" t="s">
        <v>1110</v>
      </c>
      <c r="G331" s="96">
        <v>1</v>
      </c>
      <c r="H331" s="25" t="s">
        <v>382</v>
      </c>
      <c r="I331" s="25">
        <v>9.9499999999999993</v>
      </c>
      <c r="J331" s="25" t="s">
        <v>1110</v>
      </c>
      <c r="K331" s="25">
        <v>0</v>
      </c>
      <c r="L331" s="25" t="s">
        <v>1110</v>
      </c>
      <c r="M331" s="25">
        <v>1</v>
      </c>
      <c r="N331" s="25">
        <v>1</v>
      </c>
      <c r="O331" s="25">
        <v>50</v>
      </c>
      <c r="P331" s="25">
        <v>1</v>
      </c>
      <c r="Q331" s="25">
        <v>2</v>
      </c>
      <c r="R331" s="25">
        <v>9.9499999999999993</v>
      </c>
      <c r="S331" s="25">
        <v>1</v>
      </c>
      <c r="T331" s="61">
        <v>45107</v>
      </c>
      <c r="U331" s="25"/>
      <c r="V331" s="25"/>
      <c r="W331" s="62"/>
      <c r="X331" s="8"/>
      <c r="Y331" s="8"/>
      <c r="Z331" s="8"/>
    </row>
    <row r="332" spans="1:26">
      <c r="A332" s="20">
        <v>60082</v>
      </c>
      <c r="B332" s="20" t="s">
        <v>1111</v>
      </c>
      <c r="C332" s="20" t="s">
        <v>294</v>
      </c>
      <c r="D332" s="20">
        <v>2000</v>
      </c>
      <c r="E332" s="20" t="s">
        <v>332</v>
      </c>
      <c r="F332" s="20" t="s">
        <v>1112</v>
      </c>
      <c r="G332" s="97">
        <v>2</v>
      </c>
      <c r="H332" s="20" t="s">
        <v>382</v>
      </c>
      <c r="I332" s="20">
        <v>4.9800000000000004</v>
      </c>
      <c r="J332" s="20" t="s">
        <v>1112</v>
      </c>
      <c r="K332" s="20"/>
      <c r="L332" s="20" t="s">
        <v>1112</v>
      </c>
      <c r="M332" s="20">
        <v>2</v>
      </c>
      <c r="N332" s="20">
        <v>1</v>
      </c>
      <c r="O332" s="20">
        <v>100</v>
      </c>
      <c r="P332" s="20">
        <v>1</v>
      </c>
      <c r="Q332" s="20">
        <v>2</v>
      </c>
      <c r="R332" s="20">
        <v>9.9499999999999993</v>
      </c>
      <c r="S332" s="20">
        <v>1</v>
      </c>
      <c r="T332" s="55">
        <v>45107</v>
      </c>
      <c r="U332" s="20"/>
      <c r="V332" s="20"/>
      <c r="W332" s="60"/>
      <c r="X332" s="8"/>
      <c r="Y332" s="8"/>
      <c r="Z332" s="8"/>
    </row>
    <row r="333" spans="1:26">
      <c r="A333" s="25" t="s">
        <v>1113</v>
      </c>
      <c r="B333" s="25" t="s">
        <v>1114</v>
      </c>
      <c r="C333" s="25" t="s">
        <v>294</v>
      </c>
      <c r="D333" s="25">
        <v>1000</v>
      </c>
      <c r="E333" s="25" t="s">
        <v>332</v>
      </c>
      <c r="F333" s="25" t="s">
        <v>1115</v>
      </c>
      <c r="G333" s="96">
        <v>1</v>
      </c>
      <c r="H333" s="25" t="s">
        <v>382</v>
      </c>
      <c r="I333" s="25">
        <v>9.9499999999999993</v>
      </c>
      <c r="J333" s="25" t="s">
        <v>1115</v>
      </c>
      <c r="K333" s="25"/>
      <c r="L333" s="25" t="s">
        <v>1115</v>
      </c>
      <c r="M333" s="25">
        <v>1</v>
      </c>
      <c r="N333" s="25">
        <v>1</v>
      </c>
      <c r="O333" s="25">
        <v>100</v>
      </c>
      <c r="P333" s="25">
        <v>1</v>
      </c>
      <c r="Q333" s="25">
        <v>2</v>
      </c>
      <c r="R333" s="25">
        <v>9.9499999999999993</v>
      </c>
      <c r="S333" s="25">
        <v>1</v>
      </c>
      <c r="T333" s="61">
        <v>45107</v>
      </c>
      <c r="U333" s="25"/>
      <c r="V333" s="25"/>
      <c r="W333" s="62"/>
      <c r="X333" s="8"/>
      <c r="Y333" s="8"/>
      <c r="Z333" s="8"/>
    </row>
    <row r="334" spans="1:26">
      <c r="A334" s="20" t="s">
        <v>1116</v>
      </c>
      <c r="B334" s="20" t="s">
        <v>1117</v>
      </c>
      <c r="C334" s="20" t="s">
        <v>294</v>
      </c>
      <c r="D334" s="20">
        <v>16</v>
      </c>
      <c r="E334" s="20" t="s">
        <v>295</v>
      </c>
      <c r="F334" s="20" t="s">
        <v>1118</v>
      </c>
      <c r="G334" s="97">
        <v>16</v>
      </c>
      <c r="H334" s="20" t="s">
        <v>295</v>
      </c>
      <c r="I334" s="20">
        <v>0.63</v>
      </c>
      <c r="J334" s="20" t="s">
        <v>1118</v>
      </c>
      <c r="K334" s="20">
        <v>0</v>
      </c>
      <c r="L334" s="20" t="s">
        <v>1118</v>
      </c>
      <c r="M334" s="20">
        <v>16</v>
      </c>
      <c r="N334" s="20">
        <v>1</v>
      </c>
      <c r="O334" s="20">
        <v>50</v>
      </c>
      <c r="P334" s="20">
        <v>1</v>
      </c>
      <c r="Q334" s="20">
        <v>2</v>
      </c>
      <c r="R334" s="20">
        <v>10</v>
      </c>
      <c r="S334" s="20">
        <v>1</v>
      </c>
      <c r="T334" s="55">
        <v>45107</v>
      </c>
      <c r="U334" s="20"/>
      <c r="V334" s="20"/>
      <c r="W334" s="60"/>
      <c r="X334" s="8"/>
      <c r="Y334" s="8"/>
      <c r="Z334" s="8"/>
    </row>
    <row r="335" spans="1:26">
      <c r="A335" s="25" t="s">
        <v>317</v>
      </c>
      <c r="B335" s="25" t="s">
        <v>1119</v>
      </c>
      <c r="C335" s="25" t="s">
        <v>294</v>
      </c>
      <c r="D335" s="25">
        <v>20</v>
      </c>
      <c r="E335" s="25" t="s">
        <v>295</v>
      </c>
      <c r="F335" s="25" t="s">
        <v>1120</v>
      </c>
      <c r="G335" s="96">
        <v>20</v>
      </c>
      <c r="H335" s="25" t="s">
        <v>295</v>
      </c>
      <c r="I335" s="25">
        <v>0.5</v>
      </c>
      <c r="J335" s="25" t="s">
        <v>1120</v>
      </c>
      <c r="K335" s="25">
        <v>0</v>
      </c>
      <c r="L335" s="25" t="s">
        <v>1120</v>
      </c>
      <c r="M335" s="25">
        <v>20</v>
      </c>
      <c r="N335" s="25">
        <v>1</v>
      </c>
      <c r="O335" s="25">
        <v>50</v>
      </c>
      <c r="P335" s="25">
        <v>1</v>
      </c>
      <c r="Q335" s="25">
        <v>2</v>
      </c>
      <c r="R335" s="25">
        <v>10.050000000000001</v>
      </c>
      <c r="S335" s="25">
        <v>1</v>
      </c>
      <c r="T335" s="61">
        <v>45107</v>
      </c>
      <c r="U335" s="25"/>
      <c r="V335" s="25"/>
      <c r="W335" s="62"/>
      <c r="X335" s="8"/>
      <c r="Y335" s="8"/>
      <c r="Z335" s="8"/>
    </row>
    <row r="336" spans="1:26">
      <c r="A336" s="20" t="s">
        <v>1121</v>
      </c>
      <c r="B336" s="20" t="s">
        <v>1122</v>
      </c>
      <c r="C336" s="20" t="s">
        <v>294</v>
      </c>
      <c r="D336" s="20">
        <v>500</v>
      </c>
      <c r="E336" s="20" t="s">
        <v>332</v>
      </c>
      <c r="F336" s="20" t="s">
        <v>1123</v>
      </c>
      <c r="G336" s="97">
        <v>1</v>
      </c>
      <c r="H336" s="20" t="s">
        <v>295</v>
      </c>
      <c r="I336" s="20">
        <v>10.16</v>
      </c>
      <c r="J336" s="20" t="s">
        <v>1124</v>
      </c>
      <c r="K336" s="20"/>
      <c r="L336" s="20" t="s">
        <v>1125</v>
      </c>
      <c r="M336" s="20">
        <v>1</v>
      </c>
      <c r="N336" s="20">
        <v>1</v>
      </c>
      <c r="O336" s="20">
        <v>100</v>
      </c>
      <c r="P336" s="20">
        <v>1</v>
      </c>
      <c r="Q336" s="20">
        <v>2</v>
      </c>
      <c r="R336" s="20">
        <v>10.16</v>
      </c>
      <c r="S336" s="20">
        <v>1</v>
      </c>
      <c r="T336" s="55">
        <v>45107</v>
      </c>
      <c r="U336" s="20"/>
      <c r="V336" s="20"/>
      <c r="W336" s="60"/>
      <c r="X336" s="8"/>
      <c r="Y336" s="8"/>
      <c r="Z336" s="8"/>
    </row>
    <row r="337" spans="1:26">
      <c r="A337" s="25" t="s">
        <v>1053</v>
      </c>
      <c r="B337" s="25" t="s">
        <v>1126</v>
      </c>
      <c r="C337" s="25" t="s">
        <v>294</v>
      </c>
      <c r="D337" s="25">
        <v>1</v>
      </c>
      <c r="E337" s="25" t="s">
        <v>295</v>
      </c>
      <c r="F337" s="25" t="s">
        <v>1127</v>
      </c>
      <c r="G337" s="96">
        <v>1</v>
      </c>
      <c r="H337" s="25" t="s">
        <v>295</v>
      </c>
      <c r="I337" s="25">
        <v>10.16</v>
      </c>
      <c r="J337" s="25" t="s">
        <v>1127</v>
      </c>
      <c r="K337" s="25">
        <v>0</v>
      </c>
      <c r="L337" s="25" t="s">
        <v>1127</v>
      </c>
      <c r="M337" s="25">
        <v>1</v>
      </c>
      <c r="N337" s="25">
        <v>1</v>
      </c>
      <c r="O337" s="25">
        <v>50</v>
      </c>
      <c r="P337" s="25">
        <v>1</v>
      </c>
      <c r="Q337" s="25">
        <v>2</v>
      </c>
      <c r="R337" s="25">
        <v>10.16</v>
      </c>
      <c r="S337" s="25">
        <v>1</v>
      </c>
      <c r="T337" s="61">
        <v>45107</v>
      </c>
      <c r="U337" s="25"/>
      <c r="V337" s="25"/>
      <c r="W337" s="62"/>
      <c r="X337" s="8"/>
      <c r="Y337" s="8"/>
      <c r="Z337" s="8"/>
    </row>
    <row r="338" spans="1:26">
      <c r="A338" s="20" t="s">
        <v>1128</v>
      </c>
      <c r="B338" s="20" t="s">
        <v>1129</v>
      </c>
      <c r="C338" s="20" t="s">
        <v>294</v>
      </c>
      <c r="D338" s="20">
        <v>10</v>
      </c>
      <c r="E338" s="20" t="s">
        <v>332</v>
      </c>
      <c r="F338" s="20" t="s">
        <v>1130</v>
      </c>
      <c r="G338" s="97">
        <v>96</v>
      </c>
      <c r="H338" s="20" t="s">
        <v>295</v>
      </c>
      <c r="I338" s="20">
        <v>0.11</v>
      </c>
      <c r="J338" s="20" t="s">
        <v>1130</v>
      </c>
      <c r="K338" s="20"/>
      <c r="L338" s="20" t="s">
        <v>1130</v>
      </c>
      <c r="M338" s="20">
        <v>96</v>
      </c>
      <c r="N338" s="20">
        <v>1</v>
      </c>
      <c r="O338" s="20">
        <v>100</v>
      </c>
      <c r="P338" s="20">
        <v>1</v>
      </c>
      <c r="Q338" s="20">
        <v>2</v>
      </c>
      <c r="R338" s="20">
        <v>10.37</v>
      </c>
      <c r="S338" s="20">
        <v>1</v>
      </c>
      <c r="T338" s="55">
        <v>45107</v>
      </c>
      <c r="U338" s="20"/>
      <c r="V338" s="20"/>
      <c r="W338" s="60"/>
      <c r="X338" s="8"/>
      <c r="Y338" s="8"/>
      <c r="Z338" s="8"/>
    </row>
    <row r="339" spans="1:26">
      <c r="A339" s="25" t="s">
        <v>330</v>
      </c>
      <c r="B339" s="25" t="s">
        <v>1131</v>
      </c>
      <c r="C339" s="25" t="s">
        <v>294</v>
      </c>
      <c r="D339" s="25">
        <v>227</v>
      </c>
      <c r="E339" s="25" t="s">
        <v>332</v>
      </c>
      <c r="F339" s="25" t="s">
        <v>1132</v>
      </c>
      <c r="G339" s="96">
        <v>12</v>
      </c>
      <c r="H339" s="25" t="s">
        <v>295</v>
      </c>
      <c r="I339" s="25">
        <v>0.87</v>
      </c>
      <c r="J339" s="25" t="s">
        <v>1132</v>
      </c>
      <c r="K339" s="25">
        <v>0</v>
      </c>
      <c r="L339" s="25" t="s">
        <v>1132</v>
      </c>
      <c r="M339" s="25">
        <v>12</v>
      </c>
      <c r="N339" s="25">
        <v>1</v>
      </c>
      <c r="O339" s="25">
        <v>50</v>
      </c>
      <c r="P339" s="25">
        <v>1</v>
      </c>
      <c r="Q339" s="25">
        <v>2</v>
      </c>
      <c r="R339" s="25">
        <v>10.47</v>
      </c>
      <c r="S339" s="25">
        <v>1</v>
      </c>
      <c r="T339" s="61">
        <v>45107</v>
      </c>
      <c r="U339" s="25"/>
      <c r="V339" s="25"/>
      <c r="W339" s="62"/>
      <c r="X339" s="8"/>
      <c r="Y339" s="8"/>
      <c r="Z339" s="8"/>
    </row>
    <row r="340" spans="1:26">
      <c r="A340" s="20" t="s">
        <v>632</v>
      </c>
      <c r="B340" s="20" t="s">
        <v>1133</v>
      </c>
      <c r="C340" s="20" t="s">
        <v>294</v>
      </c>
      <c r="D340" s="20">
        <v>1000</v>
      </c>
      <c r="E340" s="20" t="s">
        <v>332</v>
      </c>
      <c r="F340" s="20" t="s">
        <v>1134</v>
      </c>
      <c r="G340" s="97">
        <v>1</v>
      </c>
      <c r="H340" s="20" t="s">
        <v>382</v>
      </c>
      <c r="I340" s="20">
        <v>10.47</v>
      </c>
      <c r="J340" s="20" t="s">
        <v>1134</v>
      </c>
      <c r="K340" s="20">
        <v>0</v>
      </c>
      <c r="L340" s="20" t="s">
        <v>1134</v>
      </c>
      <c r="M340" s="20">
        <v>1</v>
      </c>
      <c r="N340" s="20">
        <v>1</v>
      </c>
      <c r="O340" s="20">
        <v>50</v>
      </c>
      <c r="P340" s="20">
        <v>1</v>
      </c>
      <c r="Q340" s="20">
        <v>2</v>
      </c>
      <c r="R340" s="20">
        <v>10.47</v>
      </c>
      <c r="S340" s="20">
        <v>1</v>
      </c>
      <c r="T340" s="55">
        <v>45107</v>
      </c>
      <c r="U340" s="20"/>
      <c r="V340" s="20"/>
      <c r="W340" s="60"/>
      <c r="X340" s="8"/>
      <c r="Y340" s="8"/>
      <c r="Z340" s="8"/>
    </row>
    <row r="341" spans="1:26">
      <c r="A341" s="25" t="s">
        <v>1135</v>
      </c>
      <c r="B341" s="25" t="s">
        <v>1136</v>
      </c>
      <c r="C341" s="25" t="s">
        <v>294</v>
      </c>
      <c r="D341" s="25">
        <v>10</v>
      </c>
      <c r="E341" s="25" t="s">
        <v>295</v>
      </c>
      <c r="F341" s="25" t="s">
        <v>1137</v>
      </c>
      <c r="G341" s="96">
        <v>10</v>
      </c>
      <c r="H341" s="25" t="s">
        <v>295</v>
      </c>
      <c r="I341" s="25">
        <v>1.05</v>
      </c>
      <c r="J341" s="25" t="s">
        <v>1137</v>
      </c>
      <c r="K341" s="25">
        <v>0</v>
      </c>
      <c r="L341" s="25" t="s">
        <v>1137</v>
      </c>
      <c r="M341" s="25">
        <v>10</v>
      </c>
      <c r="N341" s="25">
        <v>1</v>
      </c>
      <c r="O341" s="25">
        <v>50</v>
      </c>
      <c r="P341" s="25">
        <v>1</v>
      </c>
      <c r="Q341" s="25">
        <v>2</v>
      </c>
      <c r="R341" s="25">
        <v>10.47</v>
      </c>
      <c r="S341" s="25">
        <v>1</v>
      </c>
      <c r="T341" s="61">
        <v>45107</v>
      </c>
      <c r="U341" s="25"/>
      <c r="V341" s="25"/>
      <c r="W341" s="62"/>
      <c r="X341" s="8"/>
      <c r="Y341" s="8"/>
      <c r="Z341" s="8"/>
    </row>
    <row r="342" spans="1:26">
      <c r="A342" s="20">
        <v>566</v>
      </c>
      <c r="B342" s="20" t="s">
        <v>1138</v>
      </c>
      <c r="C342" s="20" t="s">
        <v>294</v>
      </c>
      <c r="D342" s="20">
        <v>1000</v>
      </c>
      <c r="E342" s="20" t="s">
        <v>332</v>
      </c>
      <c r="F342" s="20" t="s">
        <v>1139</v>
      </c>
      <c r="G342" s="97">
        <v>1</v>
      </c>
      <c r="H342" s="20" t="s">
        <v>382</v>
      </c>
      <c r="I342" s="20">
        <v>10.47</v>
      </c>
      <c r="J342" s="20" t="s">
        <v>1139</v>
      </c>
      <c r="K342" s="20">
        <v>0</v>
      </c>
      <c r="L342" s="20" t="s">
        <v>1139</v>
      </c>
      <c r="M342" s="20">
        <v>1</v>
      </c>
      <c r="N342" s="20">
        <v>1</v>
      </c>
      <c r="O342" s="20">
        <v>50</v>
      </c>
      <c r="P342" s="20">
        <v>1</v>
      </c>
      <c r="Q342" s="20">
        <v>2</v>
      </c>
      <c r="R342" s="20">
        <v>10.47</v>
      </c>
      <c r="S342" s="20">
        <v>1</v>
      </c>
      <c r="T342" s="55">
        <v>45107</v>
      </c>
      <c r="U342" s="20"/>
      <c r="V342" s="20"/>
      <c r="W342" s="60"/>
      <c r="X342" s="8"/>
      <c r="Y342" s="8"/>
      <c r="Z342" s="8"/>
    </row>
    <row r="343" spans="1:26">
      <c r="A343" s="25" t="s">
        <v>1140</v>
      </c>
      <c r="B343" s="25" t="s">
        <v>1141</v>
      </c>
      <c r="C343" s="25" t="s">
        <v>294</v>
      </c>
      <c r="D343" s="25">
        <v>2.5</v>
      </c>
      <c r="E343" s="25" t="s">
        <v>332</v>
      </c>
      <c r="F343" s="25" t="s">
        <v>1142</v>
      </c>
      <c r="G343" s="96">
        <v>1000</v>
      </c>
      <c r="H343" s="25" t="s">
        <v>295</v>
      </c>
      <c r="I343" s="25">
        <v>0.01</v>
      </c>
      <c r="J343" s="25" t="s">
        <v>1142</v>
      </c>
      <c r="K343" s="25"/>
      <c r="L343" s="25" t="s">
        <v>1142</v>
      </c>
      <c r="M343" s="25">
        <v>1000</v>
      </c>
      <c r="N343" s="25">
        <v>1</v>
      </c>
      <c r="O343" s="25">
        <v>100</v>
      </c>
      <c r="P343" s="25">
        <v>1</v>
      </c>
      <c r="Q343" s="25">
        <v>2</v>
      </c>
      <c r="R343" s="25">
        <v>10.61</v>
      </c>
      <c r="S343" s="25">
        <v>1</v>
      </c>
      <c r="T343" s="61">
        <v>45107</v>
      </c>
      <c r="U343" s="25"/>
      <c r="V343" s="25"/>
      <c r="W343" s="62"/>
      <c r="X343" s="8"/>
      <c r="Y343" s="8"/>
      <c r="Z343" s="8"/>
    </row>
    <row r="344" spans="1:26">
      <c r="A344" s="20" t="s">
        <v>353</v>
      </c>
      <c r="B344" s="20" t="s">
        <v>130</v>
      </c>
      <c r="C344" s="20" t="s">
        <v>294</v>
      </c>
      <c r="D344" s="20">
        <v>250</v>
      </c>
      <c r="E344" s="20" t="s">
        <v>332</v>
      </c>
      <c r="F344" s="20" t="s">
        <v>1143</v>
      </c>
      <c r="G344" s="97">
        <v>9</v>
      </c>
      <c r="H344" s="20" t="s">
        <v>295</v>
      </c>
      <c r="I344" s="20">
        <v>1.19</v>
      </c>
      <c r="J344" s="20" t="s">
        <v>1143</v>
      </c>
      <c r="K344" s="20">
        <v>0</v>
      </c>
      <c r="L344" s="20" t="s">
        <v>1143</v>
      </c>
      <c r="M344" s="20">
        <v>9</v>
      </c>
      <c r="N344" s="20">
        <v>1</v>
      </c>
      <c r="O344" s="20">
        <v>50</v>
      </c>
      <c r="P344" s="20">
        <v>1</v>
      </c>
      <c r="Q344" s="20">
        <v>2</v>
      </c>
      <c r="R344" s="20">
        <v>10.68</v>
      </c>
      <c r="S344" s="20">
        <v>1</v>
      </c>
      <c r="T344" s="55">
        <v>45107</v>
      </c>
      <c r="U344" s="20"/>
      <c r="V344" s="20"/>
      <c r="W344" s="60"/>
      <c r="X344" s="8"/>
      <c r="Y344" s="8"/>
      <c r="Z344" s="8"/>
    </row>
    <row r="345" spans="1:26">
      <c r="A345" s="25" t="s">
        <v>205</v>
      </c>
      <c r="B345" s="25" t="s">
        <v>71</v>
      </c>
      <c r="C345" s="25" t="s">
        <v>294</v>
      </c>
      <c r="D345" s="25">
        <v>5000</v>
      </c>
      <c r="E345" s="25" t="s">
        <v>332</v>
      </c>
      <c r="F345" s="25" t="s">
        <v>1144</v>
      </c>
      <c r="G345" s="96">
        <v>5</v>
      </c>
      <c r="H345" s="25" t="s">
        <v>382</v>
      </c>
      <c r="I345" s="25">
        <v>2.16</v>
      </c>
      <c r="J345" s="25" t="s">
        <v>1144</v>
      </c>
      <c r="K345" s="25">
        <v>0</v>
      </c>
      <c r="L345" s="25" t="s">
        <v>1144</v>
      </c>
      <c r="M345" s="25">
        <v>5</v>
      </c>
      <c r="N345" s="25">
        <v>1</v>
      </c>
      <c r="O345" s="25">
        <v>50</v>
      </c>
      <c r="P345" s="25">
        <v>1</v>
      </c>
      <c r="Q345" s="25">
        <v>2</v>
      </c>
      <c r="R345" s="25">
        <v>10.79</v>
      </c>
      <c r="S345" s="25">
        <v>1</v>
      </c>
      <c r="T345" s="61">
        <v>45107</v>
      </c>
      <c r="U345" s="25"/>
      <c r="V345" s="25"/>
      <c r="W345" s="62"/>
      <c r="X345" s="8"/>
      <c r="Y345" s="8"/>
      <c r="Z345" s="8"/>
    </row>
    <row r="346" spans="1:26">
      <c r="A346" s="20" t="s">
        <v>1145</v>
      </c>
      <c r="B346" s="20" t="s">
        <v>1146</v>
      </c>
      <c r="C346" s="20" t="s">
        <v>294</v>
      </c>
      <c r="D346" s="20">
        <v>5000</v>
      </c>
      <c r="E346" s="20" t="s">
        <v>332</v>
      </c>
      <c r="F346" s="20" t="s">
        <v>1147</v>
      </c>
      <c r="G346" s="97">
        <v>5</v>
      </c>
      <c r="H346" s="20" t="s">
        <v>382</v>
      </c>
      <c r="I346" s="20">
        <v>2.16</v>
      </c>
      <c r="J346" s="20" t="s">
        <v>1147</v>
      </c>
      <c r="K346" s="20">
        <v>0</v>
      </c>
      <c r="L346" s="20" t="s">
        <v>1147</v>
      </c>
      <c r="M346" s="20">
        <v>5</v>
      </c>
      <c r="N346" s="20">
        <v>1</v>
      </c>
      <c r="O346" s="20">
        <v>50</v>
      </c>
      <c r="P346" s="20">
        <v>1</v>
      </c>
      <c r="Q346" s="20">
        <v>2</v>
      </c>
      <c r="R346" s="20">
        <v>10.79</v>
      </c>
      <c r="S346" s="20">
        <v>1</v>
      </c>
      <c r="T346" s="55">
        <v>45107</v>
      </c>
      <c r="U346" s="20"/>
      <c r="V346" s="20"/>
      <c r="W346" s="60"/>
      <c r="X346" s="8"/>
      <c r="Y346" s="8"/>
      <c r="Z346" s="8"/>
    </row>
    <row r="347" spans="1:26">
      <c r="A347" s="25" t="s">
        <v>1148</v>
      </c>
      <c r="B347" s="25" t="s">
        <v>1149</v>
      </c>
      <c r="C347" s="25" t="s">
        <v>294</v>
      </c>
      <c r="D347" s="25">
        <v>2000</v>
      </c>
      <c r="E347" s="25" t="s">
        <v>332</v>
      </c>
      <c r="F347" s="25" t="s">
        <v>1150</v>
      </c>
      <c r="G347" s="96">
        <v>2</v>
      </c>
      <c r="H347" s="25" t="s">
        <v>382</v>
      </c>
      <c r="I347" s="25">
        <v>5.5</v>
      </c>
      <c r="J347" s="25" t="s">
        <v>1150</v>
      </c>
      <c r="K347" s="25">
        <v>0</v>
      </c>
      <c r="L347" s="25" t="s">
        <v>1150</v>
      </c>
      <c r="M347" s="25">
        <v>2</v>
      </c>
      <c r="N347" s="25">
        <v>1</v>
      </c>
      <c r="O347" s="25">
        <v>50</v>
      </c>
      <c r="P347" s="25">
        <v>1</v>
      </c>
      <c r="Q347" s="25">
        <v>2</v>
      </c>
      <c r="R347" s="25">
        <v>11</v>
      </c>
      <c r="S347" s="25">
        <v>1</v>
      </c>
      <c r="T347" s="61">
        <v>45107</v>
      </c>
      <c r="U347" s="25"/>
      <c r="V347" s="25"/>
      <c r="W347" s="62"/>
      <c r="X347" s="8"/>
      <c r="Y347" s="8"/>
      <c r="Z347" s="8"/>
    </row>
    <row r="348" spans="1:26">
      <c r="A348" s="20" t="s">
        <v>1151</v>
      </c>
      <c r="B348" s="20" t="s">
        <v>1152</v>
      </c>
      <c r="C348" s="20" t="s">
        <v>294</v>
      </c>
      <c r="D348" s="20">
        <v>2000</v>
      </c>
      <c r="E348" s="20" t="s">
        <v>332</v>
      </c>
      <c r="F348" s="20" t="s">
        <v>1153</v>
      </c>
      <c r="G348" s="97">
        <v>2</v>
      </c>
      <c r="H348" s="20" t="s">
        <v>382</v>
      </c>
      <c r="I348" s="20">
        <v>5.53</v>
      </c>
      <c r="J348" s="20" t="s">
        <v>1153</v>
      </c>
      <c r="K348" s="20">
        <v>0</v>
      </c>
      <c r="L348" s="20" t="s">
        <v>1153</v>
      </c>
      <c r="M348" s="20">
        <v>2</v>
      </c>
      <c r="N348" s="20">
        <v>1</v>
      </c>
      <c r="O348" s="20">
        <v>50</v>
      </c>
      <c r="P348" s="20">
        <v>1</v>
      </c>
      <c r="Q348" s="20">
        <v>2</v>
      </c>
      <c r="R348" s="20">
        <v>11.05</v>
      </c>
      <c r="S348" s="20">
        <v>1</v>
      </c>
      <c r="T348" s="55">
        <v>45107</v>
      </c>
      <c r="U348" s="20"/>
      <c r="V348" s="20"/>
      <c r="W348" s="60"/>
      <c r="X348" s="8"/>
      <c r="Y348" s="8"/>
      <c r="Z348" s="8"/>
    </row>
    <row r="349" spans="1:26">
      <c r="A349" s="25" t="s">
        <v>1154</v>
      </c>
      <c r="B349" s="25" t="s">
        <v>1155</v>
      </c>
      <c r="C349" s="25" t="s">
        <v>294</v>
      </c>
      <c r="D349" s="25">
        <v>10000</v>
      </c>
      <c r="E349" s="25" t="s">
        <v>332</v>
      </c>
      <c r="F349" s="25" t="s">
        <v>1156</v>
      </c>
      <c r="G349" s="96">
        <v>1</v>
      </c>
      <c r="H349" s="25" t="s">
        <v>382</v>
      </c>
      <c r="I349" s="25">
        <v>11.05</v>
      </c>
      <c r="J349" s="25" t="s">
        <v>1156</v>
      </c>
      <c r="K349" s="25">
        <v>0</v>
      </c>
      <c r="L349" s="25" t="s">
        <v>1156</v>
      </c>
      <c r="M349" s="25">
        <v>1</v>
      </c>
      <c r="N349" s="25">
        <v>1</v>
      </c>
      <c r="O349" s="25">
        <v>50</v>
      </c>
      <c r="P349" s="25">
        <v>1</v>
      </c>
      <c r="Q349" s="25">
        <v>2</v>
      </c>
      <c r="R349" s="25">
        <v>11.05</v>
      </c>
      <c r="S349" s="25">
        <v>1</v>
      </c>
      <c r="T349" s="61">
        <v>45107</v>
      </c>
      <c r="U349" s="25"/>
      <c r="V349" s="25"/>
      <c r="W349" s="62"/>
      <c r="X349" s="8"/>
      <c r="Y349" s="8"/>
      <c r="Z349" s="8"/>
    </row>
    <row r="350" spans="1:26">
      <c r="A350" s="20" t="s">
        <v>246</v>
      </c>
      <c r="B350" s="20" t="s">
        <v>1157</v>
      </c>
      <c r="C350" s="20" t="s">
        <v>294</v>
      </c>
      <c r="D350" s="20">
        <v>400</v>
      </c>
      <c r="E350" s="20" t="s">
        <v>332</v>
      </c>
      <c r="F350" s="20" t="s">
        <v>1158</v>
      </c>
      <c r="G350" s="97">
        <v>10</v>
      </c>
      <c r="H350" s="20" t="s">
        <v>295</v>
      </c>
      <c r="I350" s="20">
        <v>1.1100000000000001</v>
      </c>
      <c r="J350" s="20" t="s">
        <v>1158</v>
      </c>
      <c r="K350" s="20"/>
      <c r="L350" s="20" t="s">
        <v>1158</v>
      </c>
      <c r="M350" s="20">
        <v>10</v>
      </c>
      <c r="N350" s="20">
        <v>1</v>
      </c>
      <c r="O350" s="20">
        <v>100</v>
      </c>
      <c r="P350" s="20">
        <v>1</v>
      </c>
      <c r="Q350" s="20">
        <v>2</v>
      </c>
      <c r="R350" s="20">
        <v>11.05</v>
      </c>
      <c r="S350" s="20">
        <v>1</v>
      </c>
      <c r="T350" s="55">
        <v>45107</v>
      </c>
      <c r="U350" s="20"/>
      <c r="V350" s="20"/>
      <c r="W350" s="60"/>
      <c r="X350" s="8"/>
      <c r="Y350" s="8"/>
      <c r="Z350" s="8"/>
    </row>
    <row r="351" spans="1:26">
      <c r="A351" s="25" t="s">
        <v>669</v>
      </c>
      <c r="B351" s="25" t="s">
        <v>1152</v>
      </c>
      <c r="C351" s="25" t="s">
        <v>294</v>
      </c>
      <c r="D351" s="25">
        <v>2000</v>
      </c>
      <c r="E351" s="25" t="s">
        <v>332</v>
      </c>
      <c r="F351" s="25" t="s">
        <v>1153</v>
      </c>
      <c r="G351" s="96">
        <v>2</v>
      </c>
      <c r="H351" s="25" t="s">
        <v>382</v>
      </c>
      <c r="I351" s="25">
        <v>5.53</v>
      </c>
      <c r="J351" s="25" t="s">
        <v>1153</v>
      </c>
      <c r="K351" s="25">
        <v>0</v>
      </c>
      <c r="L351" s="25" t="s">
        <v>1153</v>
      </c>
      <c r="M351" s="25">
        <v>2</v>
      </c>
      <c r="N351" s="25">
        <v>1</v>
      </c>
      <c r="O351" s="25">
        <v>50</v>
      </c>
      <c r="P351" s="25">
        <v>1</v>
      </c>
      <c r="Q351" s="25">
        <v>2</v>
      </c>
      <c r="R351" s="25">
        <v>11.05</v>
      </c>
      <c r="S351" s="25">
        <v>1</v>
      </c>
      <c r="T351" s="61">
        <v>45107</v>
      </c>
      <c r="U351" s="25"/>
      <c r="V351" s="25"/>
      <c r="W351" s="62"/>
      <c r="X351" s="8"/>
      <c r="Y351" s="8"/>
      <c r="Z351" s="8"/>
    </row>
    <row r="352" spans="1:26">
      <c r="A352" s="20" t="s">
        <v>669</v>
      </c>
      <c r="B352" s="20" t="s">
        <v>1159</v>
      </c>
      <c r="C352" s="20" t="s">
        <v>294</v>
      </c>
      <c r="D352" s="20">
        <v>2000</v>
      </c>
      <c r="E352" s="20" t="s">
        <v>332</v>
      </c>
      <c r="F352" s="20" t="s">
        <v>1160</v>
      </c>
      <c r="G352" s="97">
        <v>2</v>
      </c>
      <c r="H352" s="20" t="s">
        <v>382</v>
      </c>
      <c r="I352" s="20">
        <v>5.53</v>
      </c>
      <c r="J352" s="20" t="s">
        <v>1160</v>
      </c>
      <c r="K352" s="20">
        <v>0</v>
      </c>
      <c r="L352" s="20" t="s">
        <v>1160</v>
      </c>
      <c r="M352" s="20">
        <v>2</v>
      </c>
      <c r="N352" s="20">
        <v>1</v>
      </c>
      <c r="O352" s="20">
        <v>50</v>
      </c>
      <c r="P352" s="20">
        <v>1</v>
      </c>
      <c r="Q352" s="20">
        <v>2</v>
      </c>
      <c r="R352" s="20">
        <v>11.05</v>
      </c>
      <c r="S352" s="20">
        <v>1</v>
      </c>
      <c r="T352" s="55">
        <v>45107</v>
      </c>
      <c r="U352" s="20"/>
      <c r="V352" s="20"/>
      <c r="W352" s="60"/>
      <c r="X352" s="8"/>
      <c r="Y352" s="8"/>
      <c r="Z352" s="8"/>
    </row>
    <row r="353" spans="1:26">
      <c r="A353" s="25">
        <v>4057</v>
      </c>
      <c r="B353" s="25" t="s">
        <v>1161</v>
      </c>
      <c r="C353" s="25" t="s">
        <v>294</v>
      </c>
      <c r="D353" s="25">
        <v>750</v>
      </c>
      <c r="E353" s="25" t="s">
        <v>332</v>
      </c>
      <c r="F353" s="25" t="s">
        <v>1162</v>
      </c>
      <c r="G353" s="96">
        <v>1</v>
      </c>
      <c r="H353" s="25" t="s">
        <v>295</v>
      </c>
      <c r="I353" s="25">
        <v>11.05</v>
      </c>
      <c r="J353" s="25" t="s">
        <v>1162</v>
      </c>
      <c r="K353" s="25">
        <v>0</v>
      </c>
      <c r="L353" s="25" t="s">
        <v>1162</v>
      </c>
      <c r="M353" s="25">
        <v>1</v>
      </c>
      <c r="N353" s="25">
        <v>1</v>
      </c>
      <c r="O353" s="25">
        <v>50</v>
      </c>
      <c r="P353" s="25">
        <v>1</v>
      </c>
      <c r="Q353" s="25">
        <v>2</v>
      </c>
      <c r="R353" s="25">
        <v>11.05</v>
      </c>
      <c r="S353" s="25">
        <v>1</v>
      </c>
      <c r="T353" s="61">
        <v>45107</v>
      </c>
      <c r="U353" s="25"/>
      <c r="V353" s="25"/>
      <c r="W353" s="62"/>
      <c r="X353" s="8"/>
      <c r="Y353" s="8"/>
      <c r="Z353" s="8"/>
    </row>
    <row r="354" spans="1:26">
      <c r="A354" s="20" t="s">
        <v>1163</v>
      </c>
      <c r="B354" s="20" t="s">
        <v>1164</v>
      </c>
      <c r="C354" s="20" t="s">
        <v>294</v>
      </c>
      <c r="D354" s="20">
        <v>1000</v>
      </c>
      <c r="E354" s="20" t="s">
        <v>332</v>
      </c>
      <c r="F354" s="20" t="s">
        <v>1165</v>
      </c>
      <c r="G354" s="97">
        <v>1</v>
      </c>
      <c r="H354" s="20" t="s">
        <v>382</v>
      </c>
      <c r="I354" s="20">
        <v>11.05</v>
      </c>
      <c r="J354" s="20" t="s">
        <v>1165</v>
      </c>
      <c r="K354" s="20">
        <v>0</v>
      </c>
      <c r="L354" s="20" t="s">
        <v>1165</v>
      </c>
      <c r="M354" s="20">
        <v>1</v>
      </c>
      <c r="N354" s="20">
        <v>1</v>
      </c>
      <c r="O354" s="20">
        <v>50</v>
      </c>
      <c r="P354" s="20">
        <v>1</v>
      </c>
      <c r="Q354" s="20">
        <v>2</v>
      </c>
      <c r="R354" s="20">
        <v>11.05</v>
      </c>
      <c r="S354" s="20">
        <v>1</v>
      </c>
      <c r="T354" s="55">
        <v>45107</v>
      </c>
      <c r="U354" s="20"/>
      <c r="V354" s="20"/>
      <c r="W354" s="60"/>
      <c r="X354" s="8"/>
      <c r="Y354" s="8"/>
      <c r="Z354" s="8"/>
    </row>
    <row r="355" spans="1:26">
      <c r="A355" s="25" t="s">
        <v>1166</v>
      </c>
      <c r="B355" s="25" t="s">
        <v>1167</v>
      </c>
      <c r="C355" s="25" t="s">
        <v>294</v>
      </c>
      <c r="D355" s="25">
        <v>1000</v>
      </c>
      <c r="E355" s="25" t="s">
        <v>332</v>
      </c>
      <c r="F355" s="25" t="s">
        <v>1168</v>
      </c>
      <c r="G355" s="96">
        <v>1</v>
      </c>
      <c r="H355" s="25" t="s">
        <v>382</v>
      </c>
      <c r="I355" s="25">
        <v>11.05</v>
      </c>
      <c r="J355" s="25" t="s">
        <v>1168</v>
      </c>
      <c r="K355" s="25">
        <v>0</v>
      </c>
      <c r="L355" s="25" t="s">
        <v>1168</v>
      </c>
      <c r="M355" s="25">
        <v>1</v>
      </c>
      <c r="N355" s="25">
        <v>1</v>
      </c>
      <c r="O355" s="25">
        <v>50</v>
      </c>
      <c r="P355" s="25">
        <v>1</v>
      </c>
      <c r="Q355" s="25">
        <v>2</v>
      </c>
      <c r="R355" s="25">
        <v>11.05</v>
      </c>
      <c r="S355" s="25">
        <v>1</v>
      </c>
      <c r="T355" s="61">
        <v>45107</v>
      </c>
      <c r="U355" s="25"/>
      <c r="V355" s="25"/>
      <c r="W355" s="62"/>
      <c r="X355" s="8"/>
      <c r="Y355" s="8"/>
      <c r="Z355" s="8"/>
    </row>
    <row r="356" spans="1:26">
      <c r="A356" s="20" t="s">
        <v>1166</v>
      </c>
      <c r="B356" s="20" t="s">
        <v>1166</v>
      </c>
      <c r="C356" s="20" t="s">
        <v>294</v>
      </c>
      <c r="D356" s="20">
        <v>4000</v>
      </c>
      <c r="E356" s="20" t="s">
        <v>332</v>
      </c>
      <c r="F356" s="20" t="s">
        <v>1169</v>
      </c>
      <c r="G356" s="97">
        <v>4</v>
      </c>
      <c r="H356" s="20" t="s">
        <v>382</v>
      </c>
      <c r="I356" s="20">
        <v>2.76</v>
      </c>
      <c r="J356" s="20" t="s">
        <v>1169</v>
      </c>
      <c r="K356" s="20">
        <v>0</v>
      </c>
      <c r="L356" s="20" t="s">
        <v>1169</v>
      </c>
      <c r="M356" s="20">
        <v>4</v>
      </c>
      <c r="N356" s="20">
        <v>1</v>
      </c>
      <c r="O356" s="20">
        <v>50</v>
      </c>
      <c r="P356" s="20">
        <v>1</v>
      </c>
      <c r="Q356" s="20">
        <v>2</v>
      </c>
      <c r="R356" s="20">
        <v>11.05</v>
      </c>
      <c r="S356" s="20">
        <v>1</v>
      </c>
      <c r="T356" s="55">
        <v>45107</v>
      </c>
      <c r="U356" s="20"/>
      <c r="V356" s="20"/>
      <c r="W356" s="60"/>
      <c r="X356" s="8"/>
      <c r="Y356" s="8"/>
      <c r="Z356" s="8"/>
    </row>
    <row r="357" spans="1:26">
      <c r="A357" s="25" t="s">
        <v>1170</v>
      </c>
      <c r="B357" s="25" t="s">
        <v>1171</v>
      </c>
      <c r="C357" s="25" t="s">
        <v>294</v>
      </c>
      <c r="D357" s="25">
        <v>1000</v>
      </c>
      <c r="E357" s="25" t="s">
        <v>332</v>
      </c>
      <c r="F357" s="25" t="s">
        <v>1172</v>
      </c>
      <c r="G357" s="96">
        <v>1</v>
      </c>
      <c r="H357" s="25" t="s">
        <v>382</v>
      </c>
      <c r="I357" s="25">
        <v>11.21</v>
      </c>
      <c r="J357" s="25" t="s">
        <v>1172</v>
      </c>
      <c r="K357" s="25">
        <v>0</v>
      </c>
      <c r="L357" s="25" t="s">
        <v>1172</v>
      </c>
      <c r="M357" s="25">
        <v>1</v>
      </c>
      <c r="N357" s="25">
        <v>1</v>
      </c>
      <c r="O357" s="25">
        <v>50</v>
      </c>
      <c r="P357" s="25">
        <v>1</v>
      </c>
      <c r="Q357" s="25">
        <v>2</v>
      </c>
      <c r="R357" s="25">
        <v>11.21</v>
      </c>
      <c r="S357" s="25">
        <v>1</v>
      </c>
      <c r="T357" s="61">
        <v>45107</v>
      </c>
      <c r="U357" s="25"/>
      <c r="V357" s="25"/>
      <c r="W357" s="62"/>
      <c r="X357" s="8"/>
      <c r="Y357" s="8"/>
      <c r="Z357" s="8"/>
    </row>
    <row r="358" spans="1:26">
      <c r="A358" s="20" t="s">
        <v>1173</v>
      </c>
      <c r="B358" s="20" t="s">
        <v>1174</v>
      </c>
      <c r="C358" s="20" t="s">
        <v>294</v>
      </c>
      <c r="D358" s="20">
        <v>1</v>
      </c>
      <c r="E358" s="20" t="s">
        <v>295</v>
      </c>
      <c r="F358" s="20" t="s">
        <v>1175</v>
      </c>
      <c r="G358" s="97">
        <v>1</v>
      </c>
      <c r="H358" s="20" t="s">
        <v>295</v>
      </c>
      <c r="I358" s="20">
        <v>11.21</v>
      </c>
      <c r="J358" s="20" t="s">
        <v>1175</v>
      </c>
      <c r="K358" s="20"/>
      <c r="L358" s="20" t="s">
        <v>1175</v>
      </c>
      <c r="M358" s="20">
        <v>1</v>
      </c>
      <c r="N358" s="20">
        <v>1</v>
      </c>
      <c r="O358" s="20">
        <v>100</v>
      </c>
      <c r="P358" s="20">
        <v>1</v>
      </c>
      <c r="Q358" s="20">
        <v>2</v>
      </c>
      <c r="R358" s="20">
        <v>11.21</v>
      </c>
      <c r="S358" s="20">
        <v>1</v>
      </c>
      <c r="T358" s="55">
        <v>45107</v>
      </c>
      <c r="U358" s="20"/>
      <c r="V358" s="20"/>
      <c r="W358" s="60"/>
      <c r="X358" s="8"/>
      <c r="Y358" s="8"/>
      <c r="Z358" s="8"/>
    </row>
    <row r="359" spans="1:26">
      <c r="A359" s="25" t="s">
        <v>379</v>
      </c>
      <c r="B359" s="25" t="s">
        <v>1176</v>
      </c>
      <c r="C359" s="25" t="s">
        <v>294</v>
      </c>
      <c r="D359" s="25">
        <v>5000</v>
      </c>
      <c r="E359" s="25" t="s">
        <v>332</v>
      </c>
      <c r="F359" s="25" t="s">
        <v>1177</v>
      </c>
      <c r="G359" s="96">
        <v>5</v>
      </c>
      <c r="H359" s="25" t="s">
        <v>382</v>
      </c>
      <c r="I359" s="25">
        <v>2.2400000000000002</v>
      </c>
      <c r="J359" s="25" t="s">
        <v>1177</v>
      </c>
      <c r="K359" s="25"/>
      <c r="L359" s="25" t="s">
        <v>1177</v>
      </c>
      <c r="M359" s="25">
        <v>5</v>
      </c>
      <c r="N359" s="25">
        <v>1</v>
      </c>
      <c r="O359" s="25">
        <v>100</v>
      </c>
      <c r="P359" s="25">
        <v>1</v>
      </c>
      <c r="Q359" s="25">
        <v>2</v>
      </c>
      <c r="R359" s="25">
        <v>11.21</v>
      </c>
      <c r="S359" s="25">
        <v>1</v>
      </c>
      <c r="T359" s="61">
        <v>45107</v>
      </c>
      <c r="U359" s="25"/>
      <c r="V359" s="25"/>
      <c r="W359" s="62"/>
      <c r="X359" s="8"/>
      <c r="Y359" s="8"/>
      <c r="Z359" s="8"/>
    </row>
    <row r="360" spans="1:26">
      <c r="A360" s="20" t="s">
        <v>247</v>
      </c>
      <c r="B360" s="20" t="s">
        <v>113</v>
      </c>
      <c r="C360" s="20" t="s">
        <v>294</v>
      </c>
      <c r="D360" s="20">
        <v>10000</v>
      </c>
      <c r="E360" s="20" t="s">
        <v>332</v>
      </c>
      <c r="F360" s="20" t="s">
        <v>1178</v>
      </c>
      <c r="G360" s="97">
        <v>10</v>
      </c>
      <c r="H360" s="20" t="s">
        <v>382</v>
      </c>
      <c r="I360" s="20">
        <v>1.1200000000000001</v>
      </c>
      <c r="J360" s="20" t="s">
        <v>1178</v>
      </c>
      <c r="K360" s="20">
        <v>0</v>
      </c>
      <c r="L360" s="20" t="s">
        <v>1178</v>
      </c>
      <c r="M360" s="20">
        <v>10</v>
      </c>
      <c r="N360" s="20">
        <v>1</v>
      </c>
      <c r="O360" s="20">
        <v>50</v>
      </c>
      <c r="P360" s="20">
        <v>1</v>
      </c>
      <c r="Q360" s="20">
        <v>2</v>
      </c>
      <c r="R360" s="20">
        <v>11.21</v>
      </c>
      <c r="S360" s="20">
        <v>1</v>
      </c>
      <c r="T360" s="55">
        <v>45107</v>
      </c>
      <c r="U360" s="20"/>
      <c r="V360" s="20"/>
      <c r="W360" s="60"/>
      <c r="X360" s="8"/>
      <c r="Y360" s="8"/>
      <c r="Z360" s="8"/>
    </row>
    <row r="361" spans="1:26">
      <c r="A361" s="25" t="s">
        <v>1179</v>
      </c>
      <c r="B361" s="25" t="s">
        <v>1180</v>
      </c>
      <c r="C361" s="25" t="s">
        <v>294</v>
      </c>
      <c r="D361" s="25">
        <v>1900</v>
      </c>
      <c r="E361" s="25" t="s">
        <v>327</v>
      </c>
      <c r="F361" s="25" t="s">
        <v>1181</v>
      </c>
      <c r="G361" s="96">
        <v>1.9</v>
      </c>
      <c r="H361" s="25" t="s">
        <v>329</v>
      </c>
      <c r="I361" s="25">
        <v>5.61</v>
      </c>
      <c r="J361" s="25" t="s">
        <v>1181</v>
      </c>
      <c r="K361" s="25"/>
      <c r="L361" s="25" t="s">
        <v>1181</v>
      </c>
      <c r="M361" s="25">
        <v>2</v>
      </c>
      <c r="N361" s="25">
        <v>1</v>
      </c>
      <c r="O361" s="25">
        <v>100</v>
      </c>
      <c r="P361" s="25">
        <v>1</v>
      </c>
      <c r="Q361" s="25">
        <v>2</v>
      </c>
      <c r="R361" s="25">
        <v>11.21</v>
      </c>
      <c r="S361" s="25">
        <v>1</v>
      </c>
      <c r="T361" s="61">
        <v>45107</v>
      </c>
      <c r="U361" s="25"/>
      <c r="V361" s="25"/>
      <c r="W361" s="62"/>
      <c r="X361" s="8"/>
      <c r="Y361" s="8"/>
      <c r="Z361" s="8"/>
    </row>
    <row r="362" spans="1:26">
      <c r="A362" s="20" t="s">
        <v>341</v>
      </c>
      <c r="B362" s="20" t="s">
        <v>1182</v>
      </c>
      <c r="C362" s="20" t="s">
        <v>294</v>
      </c>
      <c r="D362" s="20">
        <v>400</v>
      </c>
      <c r="E362" s="20" t="s">
        <v>332</v>
      </c>
      <c r="F362" s="20" t="s">
        <v>1183</v>
      </c>
      <c r="G362" s="97">
        <v>12</v>
      </c>
      <c r="H362" s="20" t="s">
        <v>295</v>
      </c>
      <c r="I362" s="20">
        <v>0.95</v>
      </c>
      <c r="J362" s="20" t="s">
        <v>1183</v>
      </c>
      <c r="K362" s="20"/>
      <c r="L362" s="20" t="s">
        <v>1183</v>
      </c>
      <c r="M362" s="20">
        <v>12</v>
      </c>
      <c r="N362" s="20">
        <v>1</v>
      </c>
      <c r="O362" s="20">
        <v>100</v>
      </c>
      <c r="P362" s="20">
        <v>1</v>
      </c>
      <c r="Q362" s="20">
        <v>2</v>
      </c>
      <c r="R362" s="20">
        <v>11.42</v>
      </c>
      <c r="S362" s="20">
        <v>1</v>
      </c>
      <c r="T362" s="55">
        <v>45107</v>
      </c>
      <c r="U362" s="20"/>
      <c r="V362" s="20"/>
      <c r="W362" s="60"/>
      <c r="X362" s="8"/>
      <c r="Y362" s="8"/>
      <c r="Z362" s="8"/>
    </row>
    <row r="363" spans="1:26">
      <c r="A363" s="25" t="s">
        <v>1184</v>
      </c>
      <c r="B363" s="25" t="s">
        <v>1185</v>
      </c>
      <c r="C363" s="25" t="s">
        <v>294</v>
      </c>
      <c r="D363" s="25">
        <v>1000</v>
      </c>
      <c r="E363" s="25" t="s">
        <v>332</v>
      </c>
      <c r="F363" s="25" t="s">
        <v>1186</v>
      </c>
      <c r="G363" s="96">
        <v>1</v>
      </c>
      <c r="H363" s="25" t="s">
        <v>382</v>
      </c>
      <c r="I363" s="25">
        <v>11.42</v>
      </c>
      <c r="J363" s="25" t="s">
        <v>1186</v>
      </c>
      <c r="K363" s="25"/>
      <c r="L363" s="25" t="s">
        <v>1186</v>
      </c>
      <c r="M363" s="25">
        <v>1</v>
      </c>
      <c r="N363" s="25">
        <v>1</v>
      </c>
      <c r="O363" s="25">
        <v>100</v>
      </c>
      <c r="P363" s="25">
        <v>1</v>
      </c>
      <c r="Q363" s="25">
        <v>2</v>
      </c>
      <c r="R363" s="25">
        <v>11.42</v>
      </c>
      <c r="S363" s="25">
        <v>1</v>
      </c>
      <c r="T363" s="61">
        <v>45107</v>
      </c>
      <c r="U363" s="25"/>
      <c r="V363" s="25"/>
      <c r="W363" s="62"/>
      <c r="X363" s="8"/>
      <c r="Y363" s="8"/>
      <c r="Z363" s="8"/>
    </row>
    <row r="364" spans="1:26">
      <c r="A364" s="20" t="s">
        <v>1187</v>
      </c>
      <c r="B364" s="20" t="s">
        <v>1188</v>
      </c>
      <c r="C364" s="20" t="s">
        <v>294</v>
      </c>
      <c r="D364" s="20">
        <v>1000</v>
      </c>
      <c r="E364" s="20" t="s">
        <v>332</v>
      </c>
      <c r="F364" s="20" t="s">
        <v>1189</v>
      </c>
      <c r="G364" s="97">
        <v>1</v>
      </c>
      <c r="H364" s="20" t="s">
        <v>382</v>
      </c>
      <c r="I364" s="20">
        <v>11.43</v>
      </c>
      <c r="J364" s="20" t="s">
        <v>1189</v>
      </c>
      <c r="K364" s="20"/>
      <c r="L364" s="20" t="s">
        <v>1189</v>
      </c>
      <c r="M364" s="20">
        <v>1</v>
      </c>
      <c r="N364" s="20">
        <v>1</v>
      </c>
      <c r="O364" s="20">
        <v>100</v>
      </c>
      <c r="P364" s="20">
        <v>1</v>
      </c>
      <c r="Q364" s="20">
        <v>2</v>
      </c>
      <c r="R364" s="20">
        <v>11.43</v>
      </c>
      <c r="S364" s="20">
        <v>1</v>
      </c>
      <c r="T364" s="55">
        <v>45107</v>
      </c>
      <c r="U364" s="20"/>
      <c r="V364" s="20"/>
      <c r="W364" s="60"/>
      <c r="X364" s="8"/>
      <c r="Y364" s="8"/>
      <c r="Z364" s="8"/>
    </row>
    <row r="365" spans="1:26">
      <c r="A365" s="25" t="s">
        <v>1190</v>
      </c>
      <c r="B365" s="25" t="s">
        <v>1191</v>
      </c>
      <c r="C365" s="25" t="s">
        <v>294</v>
      </c>
      <c r="D365" s="25">
        <v>2000</v>
      </c>
      <c r="E365" s="25" t="s">
        <v>332</v>
      </c>
      <c r="F365" s="25" t="s">
        <v>1192</v>
      </c>
      <c r="G365" s="96">
        <v>2</v>
      </c>
      <c r="H365" s="25" t="s">
        <v>382</v>
      </c>
      <c r="I365" s="25">
        <v>5.77</v>
      </c>
      <c r="J365" s="25" t="s">
        <v>1192</v>
      </c>
      <c r="K365" s="25">
        <v>0</v>
      </c>
      <c r="L365" s="25" t="s">
        <v>1192</v>
      </c>
      <c r="M365" s="25">
        <v>2</v>
      </c>
      <c r="N365" s="25">
        <v>1</v>
      </c>
      <c r="O365" s="25">
        <v>50</v>
      </c>
      <c r="P365" s="25">
        <v>1</v>
      </c>
      <c r="Q365" s="25">
        <v>2</v>
      </c>
      <c r="R365" s="25">
        <v>11.53</v>
      </c>
      <c r="S365" s="25">
        <v>1</v>
      </c>
      <c r="T365" s="61">
        <v>45107</v>
      </c>
      <c r="U365" s="25"/>
      <c r="V365" s="25"/>
      <c r="W365" s="62"/>
      <c r="X365" s="8"/>
      <c r="Y365" s="8"/>
      <c r="Z365" s="8"/>
    </row>
    <row r="366" spans="1:26">
      <c r="A366" s="20" t="s">
        <v>1193</v>
      </c>
      <c r="B366" s="20" t="s">
        <v>1191</v>
      </c>
      <c r="C366" s="20" t="s">
        <v>294</v>
      </c>
      <c r="D366" s="20">
        <v>2000</v>
      </c>
      <c r="E366" s="20" t="s">
        <v>332</v>
      </c>
      <c r="F366" s="20" t="s">
        <v>1192</v>
      </c>
      <c r="G366" s="97">
        <v>2</v>
      </c>
      <c r="H366" s="20" t="s">
        <v>382</v>
      </c>
      <c r="I366" s="20">
        <v>5.77</v>
      </c>
      <c r="J366" s="20" t="s">
        <v>1192</v>
      </c>
      <c r="K366" s="20">
        <v>0</v>
      </c>
      <c r="L366" s="20" t="s">
        <v>1192</v>
      </c>
      <c r="M366" s="20">
        <v>2</v>
      </c>
      <c r="N366" s="20">
        <v>1</v>
      </c>
      <c r="O366" s="20">
        <v>50</v>
      </c>
      <c r="P366" s="20">
        <v>1</v>
      </c>
      <c r="Q366" s="20">
        <v>2</v>
      </c>
      <c r="R366" s="20">
        <v>11.53</v>
      </c>
      <c r="S366" s="20">
        <v>1</v>
      </c>
      <c r="T366" s="55">
        <v>45107</v>
      </c>
      <c r="U366" s="20"/>
      <c r="V366" s="20"/>
      <c r="W366" s="60"/>
      <c r="X366" s="8"/>
      <c r="Y366" s="8"/>
      <c r="Z366" s="8"/>
    </row>
    <row r="367" spans="1:26">
      <c r="A367" s="25" t="s">
        <v>1194</v>
      </c>
      <c r="B367" s="25" t="s">
        <v>1195</v>
      </c>
      <c r="C367" s="25" t="s">
        <v>294</v>
      </c>
      <c r="D367" s="25">
        <v>5000</v>
      </c>
      <c r="E367" s="25" t="s">
        <v>332</v>
      </c>
      <c r="F367" s="25" t="s">
        <v>1196</v>
      </c>
      <c r="G367" s="96">
        <v>5</v>
      </c>
      <c r="H367" s="25" t="s">
        <v>382</v>
      </c>
      <c r="I367" s="25">
        <v>2.31</v>
      </c>
      <c r="J367" s="25" t="s">
        <v>1196</v>
      </c>
      <c r="K367" s="25">
        <v>0</v>
      </c>
      <c r="L367" s="25" t="s">
        <v>1196</v>
      </c>
      <c r="M367" s="25">
        <v>5</v>
      </c>
      <c r="N367" s="25">
        <v>1</v>
      </c>
      <c r="O367" s="25">
        <v>50</v>
      </c>
      <c r="P367" s="25">
        <v>1</v>
      </c>
      <c r="Q367" s="25">
        <v>2</v>
      </c>
      <c r="R367" s="25">
        <v>11.53</v>
      </c>
      <c r="S367" s="25">
        <v>1</v>
      </c>
      <c r="T367" s="61">
        <v>45107</v>
      </c>
      <c r="U367" s="25"/>
      <c r="V367" s="25"/>
      <c r="W367" s="62"/>
      <c r="X367" s="8"/>
      <c r="Y367" s="8"/>
      <c r="Z367" s="8"/>
    </row>
    <row r="368" spans="1:26">
      <c r="A368" s="20" t="s">
        <v>1197</v>
      </c>
      <c r="B368" s="20" t="s">
        <v>1198</v>
      </c>
      <c r="C368" s="20" t="s">
        <v>294</v>
      </c>
      <c r="D368" s="20">
        <v>5000</v>
      </c>
      <c r="E368" s="20" t="s">
        <v>332</v>
      </c>
      <c r="F368" s="20" t="s">
        <v>1199</v>
      </c>
      <c r="G368" s="97">
        <v>5</v>
      </c>
      <c r="H368" s="20" t="s">
        <v>382</v>
      </c>
      <c r="I368" s="20">
        <v>2.31</v>
      </c>
      <c r="J368" s="20" t="s">
        <v>1199</v>
      </c>
      <c r="K368" s="20">
        <v>0</v>
      </c>
      <c r="L368" s="20" t="s">
        <v>1199</v>
      </c>
      <c r="M368" s="20">
        <v>5</v>
      </c>
      <c r="N368" s="20">
        <v>1</v>
      </c>
      <c r="O368" s="20">
        <v>50</v>
      </c>
      <c r="P368" s="20">
        <v>1</v>
      </c>
      <c r="Q368" s="20">
        <v>2</v>
      </c>
      <c r="R368" s="20">
        <v>11.53</v>
      </c>
      <c r="S368" s="20">
        <v>1</v>
      </c>
      <c r="T368" s="55">
        <v>45107</v>
      </c>
      <c r="U368" s="20"/>
      <c r="V368" s="20"/>
      <c r="W368" s="60"/>
      <c r="X368" s="8"/>
      <c r="Y368" s="8"/>
      <c r="Z368" s="8"/>
    </row>
    <row r="369" spans="1:26">
      <c r="A369" s="25" t="s">
        <v>208</v>
      </c>
      <c r="B369" s="25" t="s">
        <v>73</v>
      </c>
      <c r="C369" s="25" t="s">
        <v>294</v>
      </c>
      <c r="D369" s="25">
        <v>14</v>
      </c>
      <c r="E369" s="25" t="s">
        <v>295</v>
      </c>
      <c r="F369" s="25" t="s">
        <v>1200</v>
      </c>
      <c r="G369" s="96">
        <v>14</v>
      </c>
      <c r="H369" s="25" t="s">
        <v>295</v>
      </c>
      <c r="I369" s="25">
        <v>0.82</v>
      </c>
      <c r="J369" s="25" t="s">
        <v>1200</v>
      </c>
      <c r="K369" s="25">
        <v>0</v>
      </c>
      <c r="L369" s="25" t="s">
        <v>1200</v>
      </c>
      <c r="M369" s="25">
        <v>14</v>
      </c>
      <c r="N369" s="25">
        <v>1</v>
      </c>
      <c r="O369" s="25">
        <v>50</v>
      </c>
      <c r="P369" s="25">
        <v>1</v>
      </c>
      <c r="Q369" s="25">
        <v>2</v>
      </c>
      <c r="R369" s="25">
        <v>11.53</v>
      </c>
      <c r="S369" s="25">
        <v>1</v>
      </c>
      <c r="T369" s="61">
        <v>45107</v>
      </c>
      <c r="U369" s="25"/>
      <c r="V369" s="25"/>
      <c r="W369" s="62"/>
      <c r="X369" s="8"/>
      <c r="Y369" s="8"/>
      <c r="Z369" s="8"/>
    </row>
    <row r="370" spans="1:26">
      <c r="A370" s="20" t="s">
        <v>216</v>
      </c>
      <c r="B370" s="20" t="s">
        <v>1201</v>
      </c>
      <c r="C370" s="20" t="s">
        <v>294</v>
      </c>
      <c r="D370" s="20">
        <v>2</v>
      </c>
      <c r="E370" s="20" t="s">
        <v>295</v>
      </c>
      <c r="F370" s="20" t="s">
        <v>1202</v>
      </c>
      <c r="G370" s="97">
        <v>2</v>
      </c>
      <c r="H370" s="20" t="s">
        <v>295</v>
      </c>
      <c r="I370" s="20">
        <v>0.57999999999999996</v>
      </c>
      <c r="J370" s="20" t="s">
        <v>1202</v>
      </c>
      <c r="K370" s="20">
        <v>0</v>
      </c>
      <c r="L370" s="20" t="s">
        <v>1202</v>
      </c>
      <c r="M370" s="20">
        <v>2</v>
      </c>
      <c r="N370" s="20">
        <v>10</v>
      </c>
      <c r="O370" s="20">
        <v>50</v>
      </c>
      <c r="P370" s="20">
        <v>1</v>
      </c>
      <c r="Q370" s="20">
        <v>2</v>
      </c>
      <c r="R370" s="20">
        <v>11.53</v>
      </c>
      <c r="S370" s="20">
        <v>1</v>
      </c>
      <c r="T370" s="55">
        <v>45107</v>
      </c>
      <c r="U370" s="20"/>
      <c r="V370" s="20"/>
      <c r="W370" s="60"/>
      <c r="X370" s="8"/>
      <c r="Y370" s="8"/>
      <c r="Z370" s="8"/>
    </row>
    <row r="371" spans="1:26">
      <c r="A371" s="25" t="s">
        <v>388</v>
      </c>
      <c r="B371" s="25" t="s">
        <v>1203</v>
      </c>
      <c r="C371" s="25" t="s">
        <v>294</v>
      </c>
      <c r="D371" s="25">
        <v>500</v>
      </c>
      <c r="E371" s="25" t="s">
        <v>332</v>
      </c>
      <c r="F371" s="25" t="s">
        <v>1204</v>
      </c>
      <c r="G371" s="96">
        <v>10</v>
      </c>
      <c r="H371" s="25" t="s">
        <v>295</v>
      </c>
      <c r="I371" s="25">
        <v>1.1499999999999999</v>
      </c>
      <c r="J371" s="25" t="s">
        <v>1204</v>
      </c>
      <c r="K371" s="25"/>
      <c r="L371" s="25" t="s">
        <v>1204</v>
      </c>
      <c r="M371" s="25">
        <v>10</v>
      </c>
      <c r="N371" s="25">
        <v>1</v>
      </c>
      <c r="O371" s="25">
        <v>100</v>
      </c>
      <c r="P371" s="25">
        <v>1</v>
      </c>
      <c r="Q371" s="25">
        <v>2</v>
      </c>
      <c r="R371" s="25">
        <v>11.53</v>
      </c>
      <c r="S371" s="25">
        <v>1</v>
      </c>
      <c r="T371" s="61">
        <v>45107</v>
      </c>
      <c r="U371" s="25"/>
      <c r="V371" s="25"/>
      <c r="W371" s="62"/>
      <c r="X371" s="8"/>
      <c r="Y371" s="8"/>
      <c r="Z371" s="8"/>
    </row>
    <row r="372" spans="1:26">
      <c r="A372" s="20">
        <v>7227</v>
      </c>
      <c r="B372" s="20" t="s">
        <v>1205</v>
      </c>
      <c r="C372" s="20" t="s">
        <v>294</v>
      </c>
      <c r="D372" s="20">
        <v>12</v>
      </c>
      <c r="E372" s="20" t="s">
        <v>332</v>
      </c>
      <c r="F372" s="20" t="s">
        <v>1206</v>
      </c>
      <c r="G372" s="97">
        <v>2000</v>
      </c>
      <c r="H372" s="20" t="s">
        <v>295</v>
      </c>
      <c r="I372" s="20">
        <v>0.01</v>
      </c>
      <c r="J372" s="20" t="s">
        <v>1206</v>
      </c>
      <c r="K372" s="20"/>
      <c r="L372" s="20" t="s">
        <v>1206</v>
      </c>
      <c r="M372" s="20">
        <v>2000</v>
      </c>
      <c r="N372" s="20">
        <v>1</v>
      </c>
      <c r="O372" s="20">
        <v>100</v>
      </c>
      <c r="P372" s="20">
        <v>1</v>
      </c>
      <c r="Q372" s="20">
        <v>2</v>
      </c>
      <c r="R372" s="20">
        <v>11.53</v>
      </c>
      <c r="S372" s="20">
        <v>1</v>
      </c>
      <c r="T372" s="55">
        <v>45107</v>
      </c>
      <c r="U372" s="20"/>
      <c r="V372" s="20"/>
      <c r="W372" s="60"/>
      <c r="X372" s="8"/>
      <c r="Y372" s="8"/>
      <c r="Z372" s="8"/>
    </row>
    <row r="373" spans="1:26">
      <c r="A373" s="25" t="s">
        <v>265</v>
      </c>
      <c r="B373" s="25" t="s">
        <v>134</v>
      </c>
      <c r="C373" s="25" t="s">
        <v>294</v>
      </c>
      <c r="D373" s="25">
        <v>6000</v>
      </c>
      <c r="E373" s="25" t="s">
        <v>332</v>
      </c>
      <c r="F373" s="25" t="s">
        <v>1207</v>
      </c>
      <c r="G373" s="96">
        <v>6</v>
      </c>
      <c r="H373" s="25" t="s">
        <v>382</v>
      </c>
      <c r="I373" s="25">
        <v>1.96</v>
      </c>
      <c r="J373" s="25" t="s">
        <v>1207</v>
      </c>
      <c r="K373" s="25">
        <v>0</v>
      </c>
      <c r="L373" s="25" t="s">
        <v>1207</v>
      </c>
      <c r="M373" s="25">
        <v>6</v>
      </c>
      <c r="N373" s="25">
        <v>1</v>
      </c>
      <c r="O373" s="25">
        <v>50</v>
      </c>
      <c r="P373" s="25">
        <v>1</v>
      </c>
      <c r="Q373" s="25">
        <v>2</v>
      </c>
      <c r="R373" s="25">
        <v>11.74</v>
      </c>
      <c r="S373" s="25">
        <v>1</v>
      </c>
      <c r="T373" s="61">
        <v>45107</v>
      </c>
      <c r="U373" s="25"/>
      <c r="V373" s="25"/>
      <c r="W373" s="62"/>
      <c r="X373" s="8"/>
      <c r="Y373" s="8"/>
      <c r="Z373" s="8"/>
    </row>
    <row r="374" spans="1:26">
      <c r="A374" s="20" t="s">
        <v>196</v>
      </c>
      <c r="B374" s="20" t="s">
        <v>61</v>
      </c>
      <c r="C374" s="20" t="s">
        <v>294</v>
      </c>
      <c r="D374" s="20">
        <v>10000</v>
      </c>
      <c r="E374" s="20" t="s">
        <v>332</v>
      </c>
      <c r="F374" s="20" t="s">
        <v>1208</v>
      </c>
      <c r="G374" s="97">
        <v>10</v>
      </c>
      <c r="H374" s="20" t="s">
        <v>382</v>
      </c>
      <c r="I374" s="20">
        <v>1.17</v>
      </c>
      <c r="J374" s="20" t="s">
        <v>1208</v>
      </c>
      <c r="K374" s="20">
        <v>0</v>
      </c>
      <c r="L374" s="20" t="s">
        <v>1208</v>
      </c>
      <c r="M374" s="20">
        <v>10</v>
      </c>
      <c r="N374" s="20">
        <v>1</v>
      </c>
      <c r="O374" s="20">
        <v>50</v>
      </c>
      <c r="P374" s="20">
        <v>1</v>
      </c>
      <c r="Q374" s="20">
        <v>2</v>
      </c>
      <c r="R374" s="20">
        <v>11.74</v>
      </c>
      <c r="S374" s="20">
        <v>1</v>
      </c>
      <c r="T374" s="55">
        <v>45107</v>
      </c>
      <c r="U374" s="20"/>
      <c r="V374" s="20"/>
      <c r="W374" s="60"/>
      <c r="X374" s="8"/>
      <c r="Y374" s="8"/>
      <c r="Z374" s="8"/>
    </row>
    <row r="375" spans="1:26">
      <c r="A375" s="25" t="s">
        <v>1209</v>
      </c>
      <c r="B375" s="25" t="s">
        <v>1210</v>
      </c>
      <c r="C375" s="25" t="s">
        <v>294</v>
      </c>
      <c r="D375" s="25">
        <v>5000</v>
      </c>
      <c r="E375" s="25" t="s">
        <v>332</v>
      </c>
      <c r="F375" s="25" t="s">
        <v>1211</v>
      </c>
      <c r="G375" s="96">
        <v>5</v>
      </c>
      <c r="H375" s="25" t="s">
        <v>382</v>
      </c>
      <c r="I375" s="25">
        <v>2.37</v>
      </c>
      <c r="J375" s="25" t="s">
        <v>1211</v>
      </c>
      <c r="K375" s="25">
        <v>0</v>
      </c>
      <c r="L375" s="25" t="s">
        <v>1211</v>
      </c>
      <c r="M375" s="25">
        <v>5</v>
      </c>
      <c r="N375" s="25">
        <v>1</v>
      </c>
      <c r="O375" s="25">
        <v>50</v>
      </c>
      <c r="P375" s="25">
        <v>1</v>
      </c>
      <c r="Q375" s="25">
        <v>2</v>
      </c>
      <c r="R375" s="25">
        <v>11.84</v>
      </c>
      <c r="S375" s="25">
        <v>1</v>
      </c>
      <c r="T375" s="61">
        <v>45107</v>
      </c>
      <c r="U375" s="25"/>
      <c r="V375" s="25"/>
      <c r="W375" s="62"/>
      <c r="X375" s="8"/>
      <c r="Y375" s="8"/>
      <c r="Z375" s="8"/>
    </row>
    <row r="376" spans="1:26">
      <c r="A376" s="20" t="s">
        <v>1209</v>
      </c>
      <c r="B376" s="20" t="s">
        <v>1212</v>
      </c>
      <c r="C376" s="20" t="s">
        <v>294</v>
      </c>
      <c r="D376" s="20">
        <v>5000</v>
      </c>
      <c r="E376" s="20" t="s">
        <v>332</v>
      </c>
      <c r="F376" s="20" t="s">
        <v>1213</v>
      </c>
      <c r="G376" s="97">
        <v>5</v>
      </c>
      <c r="H376" s="20" t="s">
        <v>382</v>
      </c>
      <c r="I376" s="20">
        <v>2.37</v>
      </c>
      <c r="J376" s="20" t="s">
        <v>1213</v>
      </c>
      <c r="K376" s="20">
        <v>0</v>
      </c>
      <c r="L376" s="20" t="s">
        <v>1213</v>
      </c>
      <c r="M376" s="20">
        <v>5</v>
      </c>
      <c r="N376" s="20">
        <v>1</v>
      </c>
      <c r="O376" s="20">
        <v>50</v>
      </c>
      <c r="P376" s="20">
        <v>1</v>
      </c>
      <c r="Q376" s="20">
        <v>2</v>
      </c>
      <c r="R376" s="20">
        <v>11.84</v>
      </c>
      <c r="S376" s="20">
        <v>1</v>
      </c>
      <c r="T376" s="55">
        <v>45107</v>
      </c>
      <c r="U376" s="20"/>
      <c r="V376" s="20"/>
      <c r="W376" s="60"/>
      <c r="X376" s="8"/>
      <c r="Y376" s="8"/>
      <c r="Z376" s="8"/>
    </row>
    <row r="377" spans="1:26">
      <c r="A377" s="25" t="s">
        <v>1214</v>
      </c>
      <c r="B377" s="25" t="s">
        <v>65</v>
      </c>
      <c r="C377" s="25" t="s">
        <v>294</v>
      </c>
      <c r="D377" s="25">
        <v>5000</v>
      </c>
      <c r="E377" s="25" t="s">
        <v>332</v>
      </c>
      <c r="F377" s="25" t="s">
        <v>1215</v>
      </c>
      <c r="G377" s="96">
        <v>5</v>
      </c>
      <c r="H377" s="25" t="s">
        <v>382</v>
      </c>
      <c r="I377" s="25">
        <v>2.37</v>
      </c>
      <c r="J377" s="25" t="s">
        <v>1215</v>
      </c>
      <c r="K377" s="25">
        <v>0</v>
      </c>
      <c r="L377" s="25" t="s">
        <v>1215</v>
      </c>
      <c r="M377" s="25">
        <v>5</v>
      </c>
      <c r="N377" s="25">
        <v>1</v>
      </c>
      <c r="O377" s="25">
        <v>50</v>
      </c>
      <c r="P377" s="25">
        <v>1</v>
      </c>
      <c r="Q377" s="25">
        <v>2</v>
      </c>
      <c r="R377" s="25">
        <v>11.84</v>
      </c>
      <c r="S377" s="25">
        <v>1</v>
      </c>
      <c r="T377" s="61">
        <v>45107</v>
      </c>
      <c r="U377" s="25"/>
      <c r="V377" s="25"/>
      <c r="W377" s="62"/>
      <c r="X377" s="8"/>
      <c r="Y377" s="8"/>
      <c r="Z377" s="8"/>
    </row>
    <row r="378" spans="1:26">
      <c r="A378" s="20" t="s">
        <v>1214</v>
      </c>
      <c r="B378" s="20" t="s">
        <v>1212</v>
      </c>
      <c r="C378" s="20" t="s">
        <v>294</v>
      </c>
      <c r="D378" s="20">
        <v>5000</v>
      </c>
      <c r="E378" s="20" t="s">
        <v>332</v>
      </c>
      <c r="F378" s="20" t="s">
        <v>1213</v>
      </c>
      <c r="G378" s="97">
        <v>5</v>
      </c>
      <c r="H378" s="20" t="s">
        <v>382</v>
      </c>
      <c r="I378" s="20">
        <v>2.37</v>
      </c>
      <c r="J378" s="20" t="s">
        <v>1213</v>
      </c>
      <c r="K378" s="20">
        <v>0</v>
      </c>
      <c r="L378" s="20" t="s">
        <v>1213</v>
      </c>
      <c r="M378" s="20">
        <v>5</v>
      </c>
      <c r="N378" s="20">
        <v>1</v>
      </c>
      <c r="O378" s="20">
        <v>50</v>
      </c>
      <c r="P378" s="20">
        <v>1</v>
      </c>
      <c r="Q378" s="20">
        <v>2</v>
      </c>
      <c r="R378" s="20">
        <v>11.84</v>
      </c>
      <c r="S378" s="20">
        <v>1</v>
      </c>
      <c r="T378" s="55">
        <v>45107</v>
      </c>
      <c r="U378" s="20"/>
      <c r="V378" s="20"/>
      <c r="W378" s="60"/>
      <c r="X378" s="8"/>
      <c r="Y378" s="8"/>
      <c r="Z378" s="8"/>
    </row>
    <row r="379" spans="1:26">
      <c r="A379" s="25" t="s">
        <v>1216</v>
      </c>
      <c r="B379" s="25" t="s">
        <v>1217</v>
      </c>
      <c r="C379" s="25" t="s">
        <v>294</v>
      </c>
      <c r="D379" s="25">
        <v>1000</v>
      </c>
      <c r="E379" s="25" t="s">
        <v>327</v>
      </c>
      <c r="F379" s="25" t="s">
        <v>1218</v>
      </c>
      <c r="G379" s="96">
        <v>1</v>
      </c>
      <c r="H379" s="25" t="s">
        <v>329</v>
      </c>
      <c r="I379" s="25">
        <v>12.05</v>
      </c>
      <c r="J379" s="25" t="s">
        <v>1218</v>
      </c>
      <c r="K379" s="25"/>
      <c r="L379" s="25" t="s">
        <v>1218</v>
      </c>
      <c r="M379" s="25">
        <v>1</v>
      </c>
      <c r="N379" s="25">
        <v>1</v>
      </c>
      <c r="O379" s="25">
        <v>100</v>
      </c>
      <c r="P379" s="25">
        <v>1</v>
      </c>
      <c r="Q379" s="25">
        <v>2</v>
      </c>
      <c r="R379" s="25">
        <v>12.05</v>
      </c>
      <c r="S379" s="25">
        <v>1</v>
      </c>
      <c r="T379" s="61">
        <v>45107</v>
      </c>
      <c r="U379" s="25"/>
      <c r="V379" s="25"/>
      <c r="W379" s="62"/>
      <c r="X379" s="8"/>
      <c r="Y379" s="8"/>
      <c r="Z379" s="8"/>
    </row>
    <row r="380" spans="1:26">
      <c r="A380" s="20" t="s">
        <v>1219</v>
      </c>
      <c r="B380" s="20" t="s">
        <v>1220</v>
      </c>
      <c r="C380" s="20" t="s">
        <v>294</v>
      </c>
      <c r="D380" s="20">
        <v>1500</v>
      </c>
      <c r="E380" s="20" t="s">
        <v>332</v>
      </c>
      <c r="F380" s="20" t="s">
        <v>1221</v>
      </c>
      <c r="G380" s="97">
        <v>1.5</v>
      </c>
      <c r="H380" s="20" t="s">
        <v>382</v>
      </c>
      <c r="I380" s="20">
        <v>6.03</v>
      </c>
      <c r="J380" s="20" t="s">
        <v>1221</v>
      </c>
      <c r="K380" s="20">
        <v>0</v>
      </c>
      <c r="L380" s="20" t="s">
        <v>1221</v>
      </c>
      <c r="M380" s="20">
        <v>2</v>
      </c>
      <c r="N380" s="20">
        <v>1</v>
      </c>
      <c r="O380" s="20">
        <v>50</v>
      </c>
      <c r="P380" s="20">
        <v>1</v>
      </c>
      <c r="Q380" s="20">
        <v>2</v>
      </c>
      <c r="R380" s="20">
        <v>12.05</v>
      </c>
      <c r="S380" s="20">
        <v>1</v>
      </c>
      <c r="T380" s="55">
        <v>45107</v>
      </c>
      <c r="U380" s="20"/>
      <c r="V380" s="20"/>
      <c r="W380" s="60"/>
      <c r="X380" s="8"/>
      <c r="Y380" s="8"/>
      <c r="Z380" s="8"/>
    </row>
    <row r="381" spans="1:26">
      <c r="A381" s="25" t="s">
        <v>1222</v>
      </c>
      <c r="B381" s="25" t="s">
        <v>1220</v>
      </c>
      <c r="C381" s="25" t="s">
        <v>294</v>
      </c>
      <c r="D381" s="25">
        <v>1500</v>
      </c>
      <c r="E381" s="25" t="s">
        <v>332</v>
      </c>
      <c r="F381" s="25" t="s">
        <v>1221</v>
      </c>
      <c r="G381" s="96">
        <v>1.5</v>
      </c>
      <c r="H381" s="25" t="s">
        <v>382</v>
      </c>
      <c r="I381" s="25">
        <v>6.03</v>
      </c>
      <c r="J381" s="25" t="s">
        <v>1221</v>
      </c>
      <c r="K381" s="25">
        <v>0</v>
      </c>
      <c r="L381" s="25" t="s">
        <v>1221</v>
      </c>
      <c r="M381" s="25">
        <v>2</v>
      </c>
      <c r="N381" s="25">
        <v>1</v>
      </c>
      <c r="O381" s="25">
        <v>50</v>
      </c>
      <c r="P381" s="25">
        <v>1</v>
      </c>
      <c r="Q381" s="25">
        <v>2</v>
      </c>
      <c r="R381" s="25">
        <v>12.05</v>
      </c>
      <c r="S381" s="25">
        <v>1</v>
      </c>
      <c r="T381" s="61">
        <v>45107</v>
      </c>
      <c r="U381" s="25"/>
      <c r="V381" s="25"/>
      <c r="W381" s="62"/>
      <c r="X381" s="8"/>
      <c r="Y381" s="8"/>
      <c r="Z381" s="8"/>
    </row>
    <row r="382" spans="1:26">
      <c r="A382" s="20" t="s">
        <v>917</v>
      </c>
      <c r="B382" s="20" t="s">
        <v>1223</v>
      </c>
      <c r="C382" s="20" t="s">
        <v>294</v>
      </c>
      <c r="D382" s="20">
        <v>5000</v>
      </c>
      <c r="E382" s="20" t="s">
        <v>327</v>
      </c>
      <c r="F382" s="20" t="s">
        <v>1224</v>
      </c>
      <c r="G382" s="97">
        <v>5</v>
      </c>
      <c r="H382" s="20" t="s">
        <v>329</v>
      </c>
      <c r="I382" s="20">
        <v>1.21</v>
      </c>
      <c r="J382" s="20" t="s">
        <v>1224</v>
      </c>
      <c r="K382" s="20"/>
      <c r="L382" s="20" t="s">
        <v>1224</v>
      </c>
      <c r="M382" s="20">
        <v>5</v>
      </c>
      <c r="N382" s="20">
        <v>2</v>
      </c>
      <c r="O382" s="20">
        <v>100</v>
      </c>
      <c r="P382" s="20">
        <v>1</v>
      </c>
      <c r="Q382" s="20">
        <v>2</v>
      </c>
      <c r="R382" s="20">
        <v>12.11</v>
      </c>
      <c r="S382" s="20">
        <v>1</v>
      </c>
      <c r="T382" s="55">
        <v>45107</v>
      </c>
      <c r="U382" s="20"/>
      <c r="V382" s="20"/>
      <c r="W382" s="60"/>
      <c r="X382" s="8"/>
      <c r="Y382" s="8"/>
      <c r="Z382" s="8"/>
    </row>
    <row r="383" spans="1:26">
      <c r="A383" s="25" t="s">
        <v>218</v>
      </c>
      <c r="B383" s="25" t="s">
        <v>85</v>
      </c>
      <c r="C383" s="25" t="s">
        <v>294</v>
      </c>
      <c r="D383" s="25">
        <v>10</v>
      </c>
      <c r="E383" s="25" t="s">
        <v>295</v>
      </c>
      <c r="F383" s="25" t="s">
        <v>1225</v>
      </c>
      <c r="G383" s="96">
        <v>10</v>
      </c>
      <c r="H383" s="25" t="s">
        <v>295</v>
      </c>
      <c r="I383" s="25">
        <v>1.21</v>
      </c>
      <c r="J383" s="25" t="s">
        <v>1225</v>
      </c>
      <c r="K383" s="25">
        <v>0</v>
      </c>
      <c r="L383" s="25" t="s">
        <v>1225</v>
      </c>
      <c r="M383" s="25">
        <v>10</v>
      </c>
      <c r="N383" s="25">
        <v>1</v>
      </c>
      <c r="O383" s="25">
        <v>50</v>
      </c>
      <c r="P383" s="25">
        <v>1</v>
      </c>
      <c r="Q383" s="25">
        <v>2</v>
      </c>
      <c r="R383" s="25">
        <v>12.11</v>
      </c>
      <c r="S383" s="25">
        <v>1</v>
      </c>
      <c r="T383" s="61">
        <v>45107</v>
      </c>
      <c r="U383" s="25"/>
      <c r="V383" s="25"/>
      <c r="W383" s="62"/>
      <c r="X383" s="8"/>
      <c r="Y383" s="8"/>
      <c r="Z383" s="8"/>
    </row>
    <row r="384" spans="1:26">
      <c r="A384" s="20">
        <v>54021</v>
      </c>
      <c r="B384" s="20" t="s">
        <v>1226</v>
      </c>
      <c r="C384" s="20" t="s">
        <v>294</v>
      </c>
      <c r="D384" s="20">
        <v>500</v>
      </c>
      <c r="E384" s="20" t="s">
        <v>332</v>
      </c>
      <c r="F384" s="20" t="s">
        <v>1227</v>
      </c>
      <c r="G384" s="97">
        <v>1</v>
      </c>
      <c r="H384" s="20" t="s">
        <v>295</v>
      </c>
      <c r="I384" s="20">
        <v>12.11</v>
      </c>
      <c r="J384" s="20" t="s">
        <v>1227</v>
      </c>
      <c r="K384" s="20"/>
      <c r="L384" s="20" t="s">
        <v>1227</v>
      </c>
      <c r="M384" s="20">
        <v>1</v>
      </c>
      <c r="N384" s="20">
        <v>1</v>
      </c>
      <c r="O384" s="20">
        <v>100</v>
      </c>
      <c r="P384" s="20">
        <v>1</v>
      </c>
      <c r="Q384" s="20">
        <v>2</v>
      </c>
      <c r="R384" s="20">
        <v>12.11</v>
      </c>
      <c r="S384" s="20">
        <v>1</v>
      </c>
      <c r="T384" s="55">
        <v>45107</v>
      </c>
      <c r="U384" s="20"/>
      <c r="V384" s="20"/>
      <c r="W384" s="60"/>
      <c r="X384" s="8"/>
      <c r="Y384" s="8"/>
      <c r="Z384" s="8"/>
    </row>
    <row r="385" spans="1:26">
      <c r="A385" s="25" t="s">
        <v>1228</v>
      </c>
      <c r="B385" s="25" t="s">
        <v>1229</v>
      </c>
      <c r="C385" s="25" t="s">
        <v>294</v>
      </c>
      <c r="D385" s="25">
        <v>16</v>
      </c>
      <c r="E385" s="25" t="s">
        <v>295</v>
      </c>
      <c r="F385" s="25" t="s">
        <v>1230</v>
      </c>
      <c r="G385" s="96">
        <v>16</v>
      </c>
      <c r="H385" s="25" t="s">
        <v>295</v>
      </c>
      <c r="I385" s="25">
        <v>0.76</v>
      </c>
      <c r="J385" s="25" t="s">
        <v>1230</v>
      </c>
      <c r="K385" s="25">
        <v>0</v>
      </c>
      <c r="L385" s="25" t="s">
        <v>1230</v>
      </c>
      <c r="M385" s="25">
        <v>16</v>
      </c>
      <c r="N385" s="25">
        <v>1</v>
      </c>
      <c r="O385" s="25">
        <v>50</v>
      </c>
      <c r="P385" s="25">
        <v>1</v>
      </c>
      <c r="Q385" s="25">
        <v>2</v>
      </c>
      <c r="R385" s="25">
        <v>12.16</v>
      </c>
      <c r="S385" s="25">
        <v>1</v>
      </c>
      <c r="T385" s="61">
        <v>45107</v>
      </c>
      <c r="U385" s="25"/>
      <c r="V385" s="25"/>
      <c r="W385" s="62"/>
      <c r="X385" s="8"/>
      <c r="Y385" s="8"/>
      <c r="Z385" s="8"/>
    </row>
    <row r="386" spans="1:26">
      <c r="A386" s="20" t="s">
        <v>442</v>
      </c>
      <c r="B386" s="20" t="s">
        <v>1231</v>
      </c>
      <c r="C386" s="20" t="s">
        <v>294</v>
      </c>
      <c r="D386" s="20">
        <v>9</v>
      </c>
      <c r="E386" s="20" t="s">
        <v>295</v>
      </c>
      <c r="F386" s="20" t="s">
        <v>1232</v>
      </c>
      <c r="G386" s="97">
        <v>9</v>
      </c>
      <c r="H386" s="20" t="s">
        <v>295</v>
      </c>
      <c r="I386" s="20">
        <v>1.36</v>
      </c>
      <c r="J386" s="20" t="s">
        <v>1232</v>
      </c>
      <c r="K386" s="20">
        <v>0</v>
      </c>
      <c r="L386" s="20" t="s">
        <v>1232</v>
      </c>
      <c r="M386" s="20">
        <v>9</v>
      </c>
      <c r="N386" s="20">
        <v>1</v>
      </c>
      <c r="O386" s="20">
        <v>50</v>
      </c>
      <c r="P386" s="20">
        <v>1</v>
      </c>
      <c r="Q386" s="20">
        <v>2</v>
      </c>
      <c r="R386" s="20">
        <v>12.26</v>
      </c>
      <c r="S386" s="20">
        <v>1</v>
      </c>
      <c r="T386" s="55">
        <v>45107</v>
      </c>
      <c r="U386" s="20"/>
      <c r="V386" s="20"/>
      <c r="W386" s="60"/>
      <c r="X386" s="8"/>
      <c r="Y386" s="8"/>
      <c r="Z386" s="8"/>
    </row>
    <row r="387" spans="1:26">
      <c r="A387" s="25" t="s">
        <v>1233</v>
      </c>
      <c r="B387" s="25" t="s">
        <v>1233</v>
      </c>
      <c r="C387" s="25" t="s">
        <v>294</v>
      </c>
      <c r="D387" s="25">
        <v>1000</v>
      </c>
      <c r="E387" s="25" t="s">
        <v>332</v>
      </c>
      <c r="F387" s="25" t="s">
        <v>1234</v>
      </c>
      <c r="G387" s="96">
        <v>1</v>
      </c>
      <c r="H387" s="25" t="s">
        <v>382</v>
      </c>
      <c r="I387" s="25">
        <v>12.26</v>
      </c>
      <c r="J387" s="25" t="s">
        <v>1234</v>
      </c>
      <c r="K387" s="25">
        <v>0</v>
      </c>
      <c r="L387" s="25" t="s">
        <v>1234</v>
      </c>
      <c r="M387" s="25">
        <v>1</v>
      </c>
      <c r="N387" s="25">
        <v>1</v>
      </c>
      <c r="O387" s="25">
        <v>50</v>
      </c>
      <c r="P387" s="25">
        <v>1</v>
      </c>
      <c r="Q387" s="25">
        <v>2</v>
      </c>
      <c r="R387" s="25">
        <v>12.26</v>
      </c>
      <c r="S387" s="25">
        <v>1</v>
      </c>
      <c r="T387" s="61">
        <v>45107</v>
      </c>
      <c r="U387" s="25"/>
      <c r="V387" s="25"/>
      <c r="W387" s="62"/>
      <c r="X387" s="8"/>
      <c r="Y387" s="8"/>
      <c r="Z387" s="8"/>
    </row>
    <row r="388" spans="1:26">
      <c r="A388" s="20">
        <v>43054</v>
      </c>
      <c r="B388" s="20" t="s">
        <v>1235</v>
      </c>
      <c r="C388" s="20" t="s">
        <v>294</v>
      </c>
      <c r="D388" s="20">
        <v>800</v>
      </c>
      <c r="E388" s="20" t="s">
        <v>332</v>
      </c>
      <c r="F388" s="20" t="s">
        <v>1236</v>
      </c>
      <c r="G388" s="97">
        <v>1</v>
      </c>
      <c r="H388" s="20" t="s">
        <v>295</v>
      </c>
      <c r="I388" s="20">
        <v>12.26</v>
      </c>
      <c r="J388" s="20" t="s">
        <v>1236</v>
      </c>
      <c r="K388" s="20"/>
      <c r="L388" s="20" t="s">
        <v>1236</v>
      </c>
      <c r="M388" s="20">
        <v>1</v>
      </c>
      <c r="N388" s="20">
        <v>1</v>
      </c>
      <c r="O388" s="20">
        <v>100</v>
      </c>
      <c r="P388" s="20">
        <v>1</v>
      </c>
      <c r="Q388" s="20">
        <v>2</v>
      </c>
      <c r="R388" s="20">
        <v>12.26</v>
      </c>
      <c r="S388" s="20">
        <v>1</v>
      </c>
      <c r="T388" s="55">
        <v>45107</v>
      </c>
      <c r="U388" s="20"/>
      <c r="V388" s="20"/>
      <c r="W388" s="60"/>
      <c r="X388" s="8"/>
      <c r="Y388" s="8"/>
      <c r="Z388" s="8"/>
    </row>
    <row r="389" spans="1:26">
      <c r="A389" s="25" t="s">
        <v>669</v>
      </c>
      <c r="B389" s="25" t="s">
        <v>1237</v>
      </c>
      <c r="C389" s="25" t="s">
        <v>294</v>
      </c>
      <c r="D389" s="25">
        <v>6000</v>
      </c>
      <c r="E389" s="25" t="s">
        <v>332</v>
      </c>
      <c r="F389" s="25" t="s">
        <v>1238</v>
      </c>
      <c r="G389" s="96">
        <v>6</v>
      </c>
      <c r="H389" s="25" t="s">
        <v>382</v>
      </c>
      <c r="I389" s="25">
        <v>2.08</v>
      </c>
      <c r="J389" s="25" t="s">
        <v>1238</v>
      </c>
      <c r="K389" s="25">
        <v>0</v>
      </c>
      <c r="L389" s="25" t="s">
        <v>1238</v>
      </c>
      <c r="M389" s="25">
        <v>6</v>
      </c>
      <c r="N389" s="25">
        <v>1</v>
      </c>
      <c r="O389" s="25">
        <v>50</v>
      </c>
      <c r="P389" s="25">
        <v>1</v>
      </c>
      <c r="Q389" s="25">
        <v>2</v>
      </c>
      <c r="R389" s="25">
        <v>12.47</v>
      </c>
      <c r="S389" s="25">
        <v>1</v>
      </c>
      <c r="T389" s="61">
        <v>45107</v>
      </c>
      <c r="U389" s="25"/>
      <c r="V389" s="25"/>
      <c r="W389" s="62"/>
      <c r="X389" s="8"/>
      <c r="Y389" s="8"/>
      <c r="Z389" s="8"/>
    </row>
    <row r="390" spans="1:26">
      <c r="A390" s="20" t="s">
        <v>204</v>
      </c>
      <c r="B390" s="20" t="s">
        <v>1239</v>
      </c>
      <c r="C390" s="20" t="s">
        <v>294</v>
      </c>
      <c r="D390" s="20">
        <v>1000</v>
      </c>
      <c r="E390" s="20" t="s">
        <v>332</v>
      </c>
      <c r="F390" s="20" t="s">
        <v>1240</v>
      </c>
      <c r="G390" s="97">
        <v>1</v>
      </c>
      <c r="H390" s="20" t="s">
        <v>382</v>
      </c>
      <c r="I390" s="20">
        <v>12.53</v>
      </c>
      <c r="J390" s="20" t="s">
        <v>1240</v>
      </c>
      <c r="K390" s="20">
        <v>0</v>
      </c>
      <c r="L390" s="20" t="s">
        <v>1240</v>
      </c>
      <c r="M390" s="20">
        <v>1</v>
      </c>
      <c r="N390" s="20">
        <v>1</v>
      </c>
      <c r="O390" s="20">
        <v>50</v>
      </c>
      <c r="P390" s="20">
        <v>1</v>
      </c>
      <c r="Q390" s="20">
        <v>2</v>
      </c>
      <c r="R390" s="20">
        <v>12.53</v>
      </c>
      <c r="S390" s="20">
        <v>1</v>
      </c>
      <c r="T390" s="55">
        <v>45107</v>
      </c>
      <c r="U390" s="20"/>
      <c r="V390" s="20"/>
      <c r="W390" s="60"/>
      <c r="X390" s="8"/>
      <c r="Y390" s="8"/>
      <c r="Z390" s="8"/>
    </row>
    <row r="391" spans="1:26">
      <c r="A391" s="25" t="s">
        <v>1241</v>
      </c>
      <c r="B391" s="25" t="s">
        <v>1242</v>
      </c>
      <c r="C391" s="25" t="s">
        <v>1243</v>
      </c>
      <c r="D391" s="25">
        <v>1000</v>
      </c>
      <c r="E391" s="25" t="s">
        <v>327</v>
      </c>
      <c r="F391" s="25" t="s">
        <v>1244</v>
      </c>
      <c r="G391" s="96">
        <v>1</v>
      </c>
      <c r="H391" s="25" t="s">
        <v>329</v>
      </c>
      <c r="I391" s="25">
        <v>1.05</v>
      </c>
      <c r="J391" s="25" t="s">
        <v>1244</v>
      </c>
      <c r="K391" s="25">
        <v>0</v>
      </c>
      <c r="L391" s="25" t="s">
        <v>1244</v>
      </c>
      <c r="M391" s="25">
        <v>1</v>
      </c>
      <c r="N391" s="25">
        <v>12</v>
      </c>
      <c r="O391" s="25">
        <v>50</v>
      </c>
      <c r="P391" s="25">
        <v>1</v>
      </c>
      <c r="Q391" s="25">
        <v>2</v>
      </c>
      <c r="R391" s="25">
        <v>12.58</v>
      </c>
      <c r="S391" s="25">
        <v>1</v>
      </c>
      <c r="T391" s="61">
        <v>45107</v>
      </c>
      <c r="U391" s="25"/>
      <c r="V391" s="25"/>
      <c r="W391" s="62"/>
      <c r="X391" s="8"/>
      <c r="Y391" s="8"/>
      <c r="Z391" s="8"/>
    </row>
    <row r="392" spans="1:26">
      <c r="A392" s="20" t="s">
        <v>1245</v>
      </c>
      <c r="B392" s="20" t="s">
        <v>1246</v>
      </c>
      <c r="C392" s="20" t="s">
        <v>294</v>
      </c>
      <c r="D392" s="20">
        <v>2300</v>
      </c>
      <c r="E392" s="20" t="s">
        <v>332</v>
      </c>
      <c r="F392" s="20" t="s">
        <v>1247</v>
      </c>
      <c r="G392" s="97">
        <v>2.2999999999999998</v>
      </c>
      <c r="H392" s="20" t="s">
        <v>382</v>
      </c>
      <c r="I392" s="20">
        <v>3.15</v>
      </c>
      <c r="J392" s="20" t="s">
        <v>1247</v>
      </c>
      <c r="K392" s="20"/>
      <c r="L392" s="20" t="s">
        <v>1247</v>
      </c>
      <c r="M392" s="20">
        <v>2</v>
      </c>
      <c r="N392" s="20">
        <v>2</v>
      </c>
      <c r="O392" s="20">
        <v>100</v>
      </c>
      <c r="P392" s="20">
        <v>1</v>
      </c>
      <c r="Q392" s="20">
        <v>2</v>
      </c>
      <c r="R392" s="20">
        <v>12.58</v>
      </c>
      <c r="S392" s="20">
        <v>1</v>
      </c>
      <c r="T392" s="55">
        <v>45107</v>
      </c>
      <c r="U392" s="20"/>
      <c r="V392" s="20"/>
      <c r="W392" s="60"/>
      <c r="X392" s="8"/>
      <c r="Y392" s="8"/>
      <c r="Z392" s="8"/>
    </row>
    <row r="393" spans="1:26">
      <c r="A393" s="25" t="s">
        <v>400</v>
      </c>
      <c r="B393" s="25" t="s">
        <v>1248</v>
      </c>
      <c r="C393" s="25" t="s">
        <v>294</v>
      </c>
      <c r="D393" s="25">
        <v>9</v>
      </c>
      <c r="E393" s="25" t="s">
        <v>295</v>
      </c>
      <c r="F393" s="25" t="s">
        <v>1249</v>
      </c>
      <c r="G393" s="96">
        <v>9</v>
      </c>
      <c r="H393" s="25" t="s">
        <v>295</v>
      </c>
      <c r="I393" s="25">
        <v>1.4</v>
      </c>
      <c r="J393" s="25" t="s">
        <v>1249</v>
      </c>
      <c r="K393" s="25">
        <v>0</v>
      </c>
      <c r="L393" s="25" t="s">
        <v>1249</v>
      </c>
      <c r="M393" s="25">
        <v>9</v>
      </c>
      <c r="N393" s="25">
        <v>1</v>
      </c>
      <c r="O393" s="25">
        <v>50</v>
      </c>
      <c r="P393" s="25">
        <v>1</v>
      </c>
      <c r="Q393" s="25">
        <v>2</v>
      </c>
      <c r="R393" s="25">
        <v>12.58</v>
      </c>
      <c r="S393" s="25">
        <v>1</v>
      </c>
      <c r="T393" s="61">
        <v>45107</v>
      </c>
      <c r="U393" s="25"/>
      <c r="V393" s="25"/>
      <c r="W393" s="62"/>
      <c r="X393" s="8"/>
      <c r="Y393" s="8"/>
      <c r="Z393" s="8"/>
    </row>
    <row r="394" spans="1:26">
      <c r="A394" s="20" t="s">
        <v>1250</v>
      </c>
      <c r="B394" s="20" t="s">
        <v>1251</v>
      </c>
      <c r="C394" s="20" t="s">
        <v>294</v>
      </c>
      <c r="D394" s="20">
        <v>12</v>
      </c>
      <c r="E394" s="20" t="s">
        <v>295</v>
      </c>
      <c r="F394" s="20" t="s">
        <v>1252</v>
      </c>
      <c r="G394" s="97">
        <v>12</v>
      </c>
      <c r="H394" s="20" t="s">
        <v>295</v>
      </c>
      <c r="I394" s="20">
        <v>1.05</v>
      </c>
      <c r="J394" s="20" t="s">
        <v>1252</v>
      </c>
      <c r="K394" s="20">
        <v>0</v>
      </c>
      <c r="L394" s="20" t="s">
        <v>1252</v>
      </c>
      <c r="M394" s="20">
        <v>12</v>
      </c>
      <c r="N394" s="20">
        <v>1</v>
      </c>
      <c r="O394" s="20">
        <v>50</v>
      </c>
      <c r="P394" s="20">
        <v>1</v>
      </c>
      <c r="Q394" s="20">
        <v>2</v>
      </c>
      <c r="R394" s="20">
        <v>12.58</v>
      </c>
      <c r="S394" s="20">
        <v>1</v>
      </c>
      <c r="T394" s="55">
        <v>45107</v>
      </c>
      <c r="U394" s="20"/>
      <c r="V394" s="20"/>
      <c r="W394" s="60"/>
      <c r="X394" s="8"/>
      <c r="Y394" s="8"/>
      <c r="Z394" s="8"/>
    </row>
    <row r="395" spans="1:26">
      <c r="A395" s="25" t="s">
        <v>1253</v>
      </c>
      <c r="B395" s="25" t="s">
        <v>1254</v>
      </c>
      <c r="C395" s="25" t="s">
        <v>294</v>
      </c>
      <c r="D395" s="25">
        <v>1500</v>
      </c>
      <c r="E395" s="25" t="s">
        <v>332</v>
      </c>
      <c r="F395" s="25" t="s">
        <v>1255</v>
      </c>
      <c r="G395" s="96">
        <v>1.5</v>
      </c>
      <c r="H395" s="25" t="s">
        <v>382</v>
      </c>
      <c r="I395" s="25">
        <v>6.29</v>
      </c>
      <c r="J395" s="25" t="s">
        <v>1255</v>
      </c>
      <c r="K395" s="25"/>
      <c r="L395" s="25" t="s">
        <v>1255</v>
      </c>
      <c r="M395" s="25">
        <v>2</v>
      </c>
      <c r="N395" s="25">
        <v>1</v>
      </c>
      <c r="O395" s="25">
        <v>100</v>
      </c>
      <c r="P395" s="25">
        <v>1</v>
      </c>
      <c r="Q395" s="25">
        <v>2</v>
      </c>
      <c r="R395" s="25">
        <v>12.58</v>
      </c>
      <c r="S395" s="25">
        <v>1</v>
      </c>
      <c r="T395" s="61">
        <v>45107</v>
      </c>
      <c r="U395" s="25"/>
      <c r="V395" s="25"/>
      <c r="W395" s="62"/>
      <c r="X395" s="8"/>
      <c r="Y395" s="8"/>
      <c r="Z395" s="8"/>
    </row>
    <row r="396" spans="1:26">
      <c r="A396" s="20" t="s">
        <v>581</v>
      </c>
      <c r="B396" s="20" t="s">
        <v>1256</v>
      </c>
      <c r="C396" s="20" t="s">
        <v>294</v>
      </c>
      <c r="D396" s="20">
        <v>5000</v>
      </c>
      <c r="E396" s="20" t="s">
        <v>332</v>
      </c>
      <c r="F396" s="20" t="s">
        <v>1257</v>
      </c>
      <c r="G396" s="97">
        <v>5</v>
      </c>
      <c r="H396" s="20" t="s">
        <v>382</v>
      </c>
      <c r="I396" s="20">
        <v>2.52</v>
      </c>
      <c r="J396" s="20" t="s">
        <v>1257</v>
      </c>
      <c r="K396" s="20">
        <v>0</v>
      </c>
      <c r="L396" s="20" t="s">
        <v>1257</v>
      </c>
      <c r="M396" s="20">
        <v>5</v>
      </c>
      <c r="N396" s="20">
        <v>1</v>
      </c>
      <c r="O396" s="20">
        <v>50</v>
      </c>
      <c r="P396" s="20">
        <v>1</v>
      </c>
      <c r="Q396" s="20">
        <v>2</v>
      </c>
      <c r="R396" s="20">
        <v>12.58</v>
      </c>
      <c r="S396" s="20">
        <v>1</v>
      </c>
      <c r="T396" s="55">
        <v>45107</v>
      </c>
      <c r="U396" s="20"/>
      <c r="V396" s="20"/>
      <c r="W396" s="60"/>
      <c r="X396" s="8"/>
      <c r="Y396" s="8"/>
      <c r="Z396" s="8"/>
    </row>
    <row r="397" spans="1:26">
      <c r="A397" s="25" t="s">
        <v>1258</v>
      </c>
      <c r="B397" s="25" t="s">
        <v>1259</v>
      </c>
      <c r="C397" s="25" t="s">
        <v>294</v>
      </c>
      <c r="D397" s="25">
        <v>1500</v>
      </c>
      <c r="E397" s="25" t="s">
        <v>332</v>
      </c>
      <c r="F397" s="25" t="s">
        <v>1260</v>
      </c>
      <c r="G397" s="96">
        <v>1.5</v>
      </c>
      <c r="H397" s="25" t="s">
        <v>382</v>
      </c>
      <c r="I397" s="25">
        <v>6.29</v>
      </c>
      <c r="J397" s="25" t="s">
        <v>1260</v>
      </c>
      <c r="K397" s="25">
        <v>0</v>
      </c>
      <c r="L397" s="25" t="s">
        <v>1260</v>
      </c>
      <c r="M397" s="25">
        <v>2</v>
      </c>
      <c r="N397" s="25">
        <v>1</v>
      </c>
      <c r="O397" s="25">
        <v>50</v>
      </c>
      <c r="P397" s="25">
        <v>1</v>
      </c>
      <c r="Q397" s="25">
        <v>2</v>
      </c>
      <c r="R397" s="25">
        <v>12.58</v>
      </c>
      <c r="S397" s="25">
        <v>1</v>
      </c>
      <c r="T397" s="61">
        <v>45107</v>
      </c>
      <c r="U397" s="25"/>
      <c r="V397" s="25"/>
      <c r="W397" s="62"/>
      <c r="X397" s="8"/>
      <c r="Y397" s="8"/>
      <c r="Z397" s="8"/>
    </row>
    <row r="398" spans="1:26">
      <c r="A398" s="20" t="s">
        <v>1116</v>
      </c>
      <c r="B398" s="20" t="s">
        <v>1261</v>
      </c>
      <c r="C398" s="20" t="s">
        <v>294</v>
      </c>
      <c r="D398" s="20">
        <v>500</v>
      </c>
      <c r="E398" s="20" t="s">
        <v>332</v>
      </c>
      <c r="F398" s="20" t="s">
        <v>1262</v>
      </c>
      <c r="G398" s="97">
        <v>1</v>
      </c>
      <c r="H398" s="20" t="s">
        <v>295</v>
      </c>
      <c r="I398" s="20">
        <v>12.58</v>
      </c>
      <c r="J398" s="20" t="s">
        <v>1262</v>
      </c>
      <c r="K398" s="20">
        <v>0</v>
      </c>
      <c r="L398" s="20" t="s">
        <v>1262</v>
      </c>
      <c r="M398" s="20">
        <v>1</v>
      </c>
      <c r="N398" s="20">
        <v>1</v>
      </c>
      <c r="O398" s="20">
        <v>50</v>
      </c>
      <c r="P398" s="20">
        <v>1</v>
      </c>
      <c r="Q398" s="20">
        <v>2</v>
      </c>
      <c r="R398" s="20">
        <v>12.58</v>
      </c>
      <c r="S398" s="20">
        <v>1</v>
      </c>
      <c r="T398" s="55">
        <v>45107</v>
      </c>
      <c r="U398" s="20"/>
      <c r="V398" s="20"/>
      <c r="W398" s="60"/>
      <c r="X398" s="8"/>
      <c r="Y398" s="8"/>
      <c r="Z398" s="8"/>
    </row>
    <row r="399" spans="1:26">
      <c r="A399" s="25" t="s">
        <v>1261</v>
      </c>
      <c r="B399" s="25" t="s">
        <v>1261</v>
      </c>
      <c r="C399" s="25" t="s">
        <v>294</v>
      </c>
      <c r="D399" s="25">
        <v>500</v>
      </c>
      <c r="E399" s="25" t="s">
        <v>332</v>
      </c>
      <c r="F399" s="25" t="s">
        <v>1262</v>
      </c>
      <c r="G399" s="96">
        <v>1</v>
      </c>
      <c r="H399" s="25" t="s">
        <v>295</v>
      </c>
      <c r="I399" s="25">
        <v>12.58</v>
      </c>
      <c r="J399" s="25" t="s">
        <v>1262</v>
      </c>
      <c r="K399" s="25">
        <v>0</v>
      </c>
      <c r="L399" s="25" t="s">
        <v>1262</v>
      </c>
      <c r="M399" s="25">
        <v>1</v>
      </c>
      <c r="N399" s="25">
        <v>1</v>
      </c>
      <c r="O399" s="25">
        <v>50</v>
      </c>
      <c r="P399" s="25">
        <v>1</v>
      </c>
      <c r="Q399" s="25">
        <v>2</v>
      </c>
      <c r="R399" s="25">
        <v>12.58</v>
      </c>
      <c r="S399" s="25">
        <v>1</v>
      </c>
      <c r="T399" s="61">
        <v>45107</v>
      </c>
      <c r="U399" s="25"/>
      <c r="V399" s="25"/>
      <c r="W399" s="62"/>
      <c r="X399" s="8"/>
      <c r="Y399" s="8"/>
      <c r="Z399" s="8"/>
    </row>
    <row r="400" spans="1:26">
      <c r="A400" s="20" t="s">
        <v>359</v>
      </c>
      <c r="B400" s="20" t="s">
        <v>1263</v>
      </c>
      <c r="C400" s="20" t="s">
        <v>294</v>
      </c>
      <c r="D400" s="20">
        <v>250</v>
      </c>
      <c r="E400" s="20" t="s">
        <v>332</v>
      </c>
      <c r="F400" s="20" t="s">
        <v>1264</v>
      </c>
      <c r="G400" s="97">
        <v>10</v>
      </c>
      <c r="H400" s="20" t="s">
        <v>295</v>
      </c>
      <c r="I400" s="20">
        <v>1.26</v>
      </c>
      <c r="J400" s="20" t="s">
        <v>1264</v>
      </c>
      <c r="K400" s="20">
        <v>0</v>
      </c>
      <c r="L400" s="20" t="s">
        <v>1264</v>
      </c>
      <c r="M400" s="20">
        <v>10</v>
      </c>
      <c r="N400" s="20">
        <v>1</v>
      </c>
      <c r="O400" s="20">
        <v>50</v>
      </c>
      <c r="P400" s="20">
        <v>1</v>
      </c>
      <c r="Q400" s="20">
        <v>2</v>
      </c>
      <c r="R400" s="20">
        <v>12.58</v>
      </c>
      <c r="S400" s="20">
        <v>1</v>
      </c>
      <c r="T400" s="55">
        <v>45107</v>
      </c>
      <c r="U400" s="20"/>
      <c r="V400" s="20"/>
      <c r="W400" s="60"/>
      <c r="X400" s="8"/>
      <c r="Y400" s="8"/>
      <c r="Z400" s="8"/>
    </row>
    <row r="401" spans="1:26">
      <c r="A401" s="25" t="s">
        <v>362</v>
      </c>
      <c r="B401" s="25" t="s">
        <v>1263</v>
      </c>
      <c r="C401" s="25" t="s">
        <v>294</v>
      </c>
      <c r="D401" s="25">
        <v>250</v>
      </c>
      <c r="E401" s="25" t="s">
        <v>332</v>
      </c>
      <c r="F401" s="25" t="s">
        <v>1264</v>
      </c>
      <c r="G401" s="96">
        <v>10</v>
      </c>
      <c r="H401" s="25" t="s">
        <v>295</v>
      </c>
      <c r="I401" s="25">
        <v>1.26</v>
      </c>
      <c r="J401" s="25" t="s">
        <v>1264</v>
      </c>
      <c r="K401" s="25">
        <v>0</v>
      </c>
      <c r="L401" s="25" t="s">
        <v>1264</v>
      </c>
      <c r="M401" s="25">
        <v>10</v>
      </c>
      <c r="N401" s="25">
        <v>1</v>
      </c>
      <c r="O401" s="25">
        <v>50</v>
      </c>
      <c r="P401" s="25">
        <v>1</v>
      </c>
      <c r="Q401" s="25">
        <v>2</v>
      </c>
      <c r="R401" s="25">
        <v>12.58</v>
      </c>
      <c r="S401" s="25">
        <v>1</v>
      </c>
      <c r="T401" s="61">
        <v>45107</v>
      </c>
      <c r="U401" s="25"/>
      <c r="V401" s="25"/>
      <c r="W401" s="62"/>
      <c r="X401" s="8"/>
      <c r="Y401" s="8"/>
      <c r="Z401" s="8"/>
    </row>
    <row r="402" spans="1:26">
      <c r="A402" s="20" t="s">
        <v>366</v>
      </c>
      <c r="B402" s="20" t="s">
        <v>1263</v>
      </c>
      <c r="C402" s="20" t="s">
        <v>294</v>
      </c>
      <c r="D402" s="20">
        <v>250</v>
      </c>
      <c r="E402" s="20" t="s">
        <v>332</v>
      </c>
      <c r="F402" s="20" t="s">
        <v>1264</v>
      </c>
      <c r="G402" s="97">
        <v>10</v>
      </c>
      <c r="H402" s="20" t="s">
        <v>295</v>
      </c>
      <c r="I402" s="20">
        <v>1.26</v>
      </c>
      <c r="J402" s="20" t="s">
        <v>1264</v>
      </c>
      <c r="K402" s="20">
        <v>0</v>
      </c>
      <c r="L402" s="20" t="s">
        <v>1264</v>
      </c>
      <c r="M402" s="20">
        <v>10</v>
      </c>
      <c r="N402" s="20">
        <v>1</v>
      </c>
      <c r="O402" s="20">
        <v>50</v>
      </c>
      <c r="P402" s="20">
        <v>1</v>
      </c>
      <c r="Q402" s="20">
        <v>2</v>
      </c>
      <c r="R402" s="20">
        <v>12.58</v>
      </c>
      <c r="S402" s="20">
        <v>1</v>
      </c>
      <c r="T402" s="55">
        <v>45107</v>
      </c>
      <c r="U402" s="20"/>
      <c r="V402" s="20"/>
      <c r="W402" s="60"/>
      <c r="X402" s="8"/>
      <c r="Y402" s="8"/>
      <c r="Z402" s="8"/>
    </row>
    <row r="403" spans="1:26">
      <c r="A403" s="25" t="s">
        <v>325</v>
      </c>
      <c r="B403" s="25" t="s">
        <v>1265</v>
      </c>
      <c r="C403" s="25" t="s">
        <v>294</v>
      </c>
      <c r="D403" s="25">
        <v>12000</v>
      </c>
      <c r="E403" s="25" t="s">
        <v>327</v>
      </c>
      <c r="F403" s="25" t="s">
        <v>1266</v>
      </c>
      <c r="G403" s="96">
        <v>12</v>
      </c>
      <c r="H403" s="25" t="s">
        <v>329</v>
      </c>
      <c r="I403" s="25">
        <v>1.05</v>
      </c>
      <c r="J403" s="25" t="s">
        <v>1266</v>
      </c>
      <c r="K403" s="25">
        <v>0</v>
      </c>
      <c r="L403" s="25" t="s">
        <v>1266</v>
      </c>
      <c r="M403" s="25">
        <v>12</v>
      </c>
      <c r="N403" s="25">
        <v>1</v>
      </c>
      <c r="O403" s="25">
        <v>50</v>
      </c>
      <c r="P403" s="25">
        <v>1</v>
      </c>
      <c r="Q403" s="25">
        <v>2</v>
      </c>
      <c r="R403" s="25">
        <v>12.63</v>
      </c>
      <c r="S403" s="25">
        <v>1</v>
      </c>
      <c r="T403" s="61">
        <v>45107</v>
      </c>
      <c r="U403" s="25"/>
      <c r="V403" s="25"/>
      <c r="W403" s="62"/>
      <c r="X403" s="8"/>
      <c r="Y403" s="8"/>
      <c r="Z403" s="8"/>
    </row>
    <row r="404" spans="1:26">
      <c r="A404" s="20" t="s">
        <v>1267</v>
      </c>
      <c r="B404" s="20" t="s">
        <v>1268</v>
      </c>
      <c r="C404" s="20" t="s">
        <v>294</v>
      </c>
      <c r="D404" s="20">
        <v>5000</v>
      </c>
      <c r="E404" s="20" t="s">
        <v>332</v>
      </c>
      <c r="F404" s="20" t="s">
        <v>1269</v>
      </c>
      <c r="G404" s="97">
        <v>5</v>
      </c>
      <c r="H404" s="20" t="s">
        <v>382</v>
      </c>
      <c r="I404" s="20">
        <v>2.56</v>
      </c>
      <c r="J404" s="20" t="s">
        <v>1269</v>
      </c>
      <c r="K404" s="20">
        <v>0</v>
      </c>
      <c r="L404" s="20" t="s">
        <v>1269</v>
      </c>
      <c r="M404" s="20">
        <v>5</v>
      </c>
      <c r="N404" s="20">
        <v>1</v>
      </c>
      <c r="O404" s="20">
        <v>50</v>
      </c>
      <c r="P404" s="20">
        <v>1</v>
      </c>
      <c r="Q404" s="20">
        <v>2</v>
      </c>
      <c r="R404" s="20">
        <v>12.79</v>
      </c>
      <c r="S404" s="20">
        <v>1</v>
      </c>
      <c r="T404" s="55">
        <v>45107</v>
      </c>
      <c r="U404" s="20"/>
      <c r="V404" s="20"/>
      <c r="W404" s="60"/>
      <c r="X404" s="8"/>
      <c r="Y404" s="8"/>
      <c r="Z404" s="8"/>
    </row>
    <row r="405" spans="1:26">
      <c r="A405" s="25" t="s">
        <v>1270</v>
      </c>
      <c r="B405" s="25" t="s">
        <v>1271</v>
      </c>
      <c r="C405" s="25" t="s">
        <v>294</v>
      </c>
      <c r="D405" s="25">
        <v>1500</v>
      </c>
      <c r="E405" s="25" t="s">
        <v>332</v>
      </c>
      <c r="F405" s="25" t="s">
        <v>1272</v>
      </c>
      <c r="G405" s="96">
        <v>1.5</v>
      </c>
      <c r="H405" s="25" t="s">
        <v>382</v>
      </c>
      <c r="I405" s="25">
        <v>6.45</v>
      </c>
      <c r="J405" s="25" t="s">
        <v>1272</v>
      </c>
      <c r="K405" s="25">
        <v>0</v>
      </c>
      <c r="L405" s="25" t="s">
        <v>1272</v>
      </c>
      <c r="M405" s="25">
        <v>2</v>
      </c>
      <c r="N405" s="25">
        <v>1</v>
      </c>
      <c r="O405" s="25">
        <v>50</v>
      </c>
      <c r="P405" s="25">
        <v>1</v>
      </c>
      <c r="Q405" s="25">
        <v>2</v>
      </c>
      <c r="R405" s="25">
        <v>12.89</v>
      </c>
      <c r="S405" s="25">
        <v>1</v>
      </c>
      <c r="T405" s="61">
        <v>45107</v>
      </c>
      <c r="U405" s="25"/>
      <c r="V405" s="25"/>
      <c r="W405" s="62"/>
      <c r="X405" s="8"/>
      <c r="Y405" s="8"/>
      <c r="Z405" s="8"/>
    </row>
    <row r="406" spans="1:26">
      <c r="A406" s="20" t="s">
        <v>221</v>
      </c>
      <c r="B406" s="20" t="s">
        <v>1273</v>
      </c>
      <c r="C406" s="20" t="s">
        <v>294</v>
      </c>
      <c r="D406" s="20">
        <v>54</v>
      </c>
      <c r="E406" s="20" t="s">
        <v>295</v>
      </c>
      <c r="F406" s="20" t="s">
        <v>1274</v>
      </c>
      <c r="G406" s="97">
        <v>54</v>
      </c>
      <c r="H406" s="20" t="s">
        <v>295</v>
      </c>
      <c r="I406" s="20">
        <v>0.24</v>
      </c>
      <c r="J406" s="20" t="s">
        <v>1274</v>
      </c>
      <c r="K406" s="20">
        <v>0</v>
      </c>
      <c r="L406" s="20" t="s">
        <v>1274</v>
      </c>
      <c r="M406" s="20">
        <v>54</v>
      </c>
      <c r="N406" s="20">
        <v>1</v>
      </c>
      <c r="O406" s="20">
        <v>50</v>
      </c>
      <c r="P406" s="20">
        <v>1</v>
      </c>
      <c r="Q406" s="20">
        <v>2</v>
      </c>
      <c r="R406" s="20">
        <v>13</v>
      </c>
      <c r="S406" s="20">
        <v>1</v>
      </c>
      <c r="T406" s="55">
        <v>45107</v>
      </c>
      <c r="U406" s="20"/>
      <c r="V406" s="20"/>
      <c r="W406" s="60"/>
      <c r="X406" s="8"/>
      <c r="Y406" s="8"/>
      <c r="Z406" s="8"/>
    </row>
    <row r="407" spans="1:26">
      <c r="A407" s="25" t="s">
        <v>1275</v>
      </c>
      <c r="B407" s="25" t="s">
        <v>1276</v>
      </c>
      <c r="C407" s="25" t="s">
        <v>294</v>
      </c>
      <c r="D407" s="25">
        <v>2000</v>
      </c>
      <c r="E407" s="25" t="s">
        <v>332</v>
      </c>
      <c r="F407" s="25" t="s">
        <v>1277</v>
      </c>
      <c r="G407" s="96">
        <v>2</v>
      </c>
      <c r="H407" s="25" t="s">
        <v>382</v>
      </c>
      <c r="I407" s="25">
        <v>6.56</v>
      </c>
      <c r="J407" s="25" t="s">
        <v>1277</v>
      </c>
      <c r="K407" s="25"/>
      <c r="L407" s="25" t="s">
        <v>1277</v>
      </c>
      <c r="M407" s="25">
        <v>2</v>
      </c>
      <c r="N407" s="25">
        <v>1</v>
      </c>
      <c r="O407" s="25">
        <v>100</v>
      </c>
      <c r="P407" s="25">
        <v>1</v>
      </c>
      <c r="Q407" s="25">
        <v>2</v>
      </c>
      <c r="R407" s="25">
        <v>13.11</v>
      </c>
      <c r="S407" s="25">
        <v>1</v>
      </c>
      <c r="T407" s="61">
        <v>45107</v>
      </c>
      <c r="U407" s="25"/>
      <c r="V407" s="25"/>
      <c r="W407" s="62"/>
      <c r="X407" s="8"/>
      <c r="Y407" s="8"/>
      <c r="Z407" s="8"/>
    </row>
    <row r="408" spans="1:26">
      <c r="A408" s="20" t="s">
        <v>1278</v>
      </c>
      <c r="B408" s="20" t="s">
        <v>1279</v>
      </c>
      <c r="C408" s="20" t="s">
        <v>294</v>
      </c>
      <c r="D408" s="20">
        <v>1000</v>
      </c>
      <c r="E408" s="20" t="s">
        <v>332</v>
      </c>
      <c r="F408" s="20" t="s">
        <v>1280</v>
      </c>
      <c r="G408" s="97">
        <v>2</v>
      </c>
      <c r="H408" s="20" t="s">
        <v>382</v>
      </c>
      <c r="I408" s="20">
        <v>6.56</v>
      </c>
      <c r="J408" s="20" t="s">
        <v>1280</v>
      </c>
      <c r="K408" s="20"/>
      <c r="L408" s="20" t="s">
        <v>1280</v>
      </c>
      <c r="M408" s="20">
        <v>2</v>
      </c>
      <c r="N408" s="20">
        <v>1</v>
      </c>
      <c r="O408" s="20">
        <v>100</v>
      </c>
      <c r="P408" s="20">
        <v>1</v>
      </c>
      <c r="Q408" s="20">
        <v>2</v>
      </c>
      <c r="R408" s="20">
        <v>13.11</v>
      </c>
      <c r="S408" s="20">
        <v>1</v>
      </c>
      <c r="T408" s="55">
        <v>45107</v>
      </c>
      <c r="U408" s="20"/>
      <c r="V408" s="20"/>
      <c r="W408" s="60"/>
      <c r="X408" s="8"/>
      <c r="Y408" s="8"/>
      <c r="Z408" s="8"/>
    </row>
    <row r="409" spans="1:26">
      <c r="A409" s="25" t="s">
        <v>1281</v>
      </c>
      <c r="B409" s="25" t="s">
        <v>1282</v>
      </c>
      <c r="C409" s="25" t="s">
        <v>294</v>
      </c>
      <c r="D409" s="25">
        <v>800</v>
      </c>
      <c r="E409" s="25" t="s">
        <v>332</v>
      </c>
      <c r="F409" s="25" t="s">
        <v>1283</v>
      </c>
      <c r="G409" s="96">
        <v>1</v>
      </c>
      <c r="H409" s="25" t="s">
        <v>295</v>
      </c>
      <c r="I409" s="25">
        <v>13.11</v>
      </c>
      <c r="J409" s="25" t="s">
        <v>1283</v>
      </c>
      <c r="K409" s="25"/>
      <c r="L409" s="25" t="s">
        <v>1283</v>
      </c>
      <c r="M409" s="25">
        <v>1</v>
      </c>
      <c r="N409" s="25">
        <v>1</v>
      </c>
      <c r="O409" s="25">
        <v>100</v>
      </c>
      <c r="P409" s="25">
        <v>1</v>
      </c>
      <c r="Q409" s="25">
        <v>2</v>
      </c>
      <c r="R409" s="25">
        <v>13.11</v>
      </c>
      <c r="S409" s="25">
        <v>1</v>
      </c>
      <c r="T409" s="61">
        <v>45107</v>
      </c>
      <c r="U409" s="25"/>
      <c r="V409" s="25"/>
      <c r="W409" s="62"/>
      <c r="X409" s="8"/>
      <c r="Y409" s="8"/>
      <c r="Z409" s="8"/>
    </row>
    <row r="410" spans="1:26">
      <c r="A410" s="20" t="s">
        <v>1284</v>
      </c>
      <c r="B410" s="20" t="s">
        <v>1285</v>
      </c>
      <c r="C410" s="20" t="s">
        <v>294</v>
      </c>
      <c r="D410" s="20">
        <v>2500</v>
      </c>
      <c r="E410" s="20" t="s">
        <v>332</v>
      </c>
      <c r="F410" s="20" t="s">
        <v>1286</v>
      </c>
      <c r="G410" s="97">
        <v>2.5</v>
      </c>
      <c r="H410" s="20" t="s">
        <v>382</v>
      </c>
      <c r="I410" s="20">
        <v>4.3899999999999997</v>
      </c>
      <c r="J410" s="20" t="s">
        <v>1286</v>
      </c>
      <c r="K410" s="20"/>
      <c r="L410" s="20" t="s">
        <v>1286</v>
      </c>
      <c r="M410" s="20">
        <v>3</v>
      </c>
      <c r="N410" s="20">
        <v>1</v>
      </c>
      <c r="O410" s="20">
        <v>100</v>
      </c>
      <c r="P410" s="20">
        <v>1</v>
      </c>
      <c r="Q410" s="20">
        <v>2</v>
      </c>
      <c r="R410" s="20">
        <v>13.16</v>
      </c>
      <c r="S410" s="20">
        <v>1</v>
      </c>
      <c r="T410" s="55">
        <v>45107</v>
      </c>
      <c r="U410" s="20"/>
      <c r="V410" s="20"/>
      <c r="W410" s="60"/>
      <c r="X410" s="8"/>
      <c r="Y410" s="8"/>
      <c r="Z410" s="8"/>
    </row>
    <row r="411" spans="1:26">
      <c r="A411" s="25" t="s">
        <v>242</v>
      </c>
      <c r="B411" s="25" t="s">
        <v>1287</v>
      </c>
      <c r="C411" s="25" t="s">
        <v>294</v>
      </c>
      <c r="D411" s="25">
        <v>1000</v>
      </c>
      <c r="E411" s="25" t="s">
        <v>332</v>
      </c>
      <c r="F411" s="25" t="s">
        <v>1288</v>
      </c>
      <c r="G411" s="96">
        <v>1</v>
      </c>
      <c r="H411" s="25" t="s">
        <v>382</v>
      </c>
      <c r="I411" s="25">
        <v>13.16</v>
      </c>
      <c r="J411" s="25" t="s">
        <v>1288</v>
      </c>
      <c r="K411" s="25">
        <v>0</v>
      </c>
      <c r="L411" s="25" t="s">
        <v>1288</v>
      </c>
      <c r="M411" s="25">
        <v>1</v>
      </c>
      <c r="N411" s="25">
        <v>1</v>
      </c>
      <c r="O411" s="25">
        <v>50</v>
      </c>
      <c r="P411" s="25">
        <v>1</v>
      </c>
      <c r="Q411" s="25">
        <v>2</v>
      </c>
      <c r="R411" s="25">
        <v>13.16</v>
      </c>
      <c r="S411" s="25">
        <v>1</v>
      </c>
      <c r="T411" s="61">
        <v>45107</v>
      </c>
      <c r="U411" s="25"/>
      <c r="V411" s="25"/>
      <c r="W411" s="62"/>
      <c r="X411" s="8"/>
      <c r="Y411" s="8"/>
      <c r="Z411" s="8"/>
    </row>
    <row r="412" spans="1:26">
      <c r="A412" s="20" t="s">
        <v>1289</v>
      </c>
      <c r="B412" s="20" t="s">
        <v>1290</v>
      </c>
      <c r="C412" s="20" t="s">
        <v>294</v>
      </c>
      <c r="D412" s="20">
        <v>2000</v>
      </c>
      <c r="E412" s="20" t="s">
        <v>332</v>
      </c>
      <c r="F412" s="20" t="s">
        <v>1291</v>
      </c>
      <c r="G412" s="97">
        <v>2</v>
      </c>
      <c r="H412" s="20" t="s">
        <v>382</v>
      </c>
      <c r="I412" s="20">
        <v>6.58</v>
      </c>
      <c r="J412" s="20" t="s">
        <v>1291</v>
      </c>
      <c r="K412" s="20">
        <v>0</v>
      </c>
      <c r="L412" s="20" t="s">
        <v>1291</v>
      </c>
      <c r="M412" s="20">
        <v>2</v>
      </c>
      <c r="N412" s="20">
        <v>1</v>
      </c>
      <c r="O412" s="20">
        <v>50</v>
      </c>
      <c r="P412" s="20">
        <v>1</v>
      </c>
      <c r="Q412" s="20">
        <v>2</v>
      </c>
      <c r="R412" s="20">
        <v>13.16</v>
      </c>
      <c r="S412" s="20">
        <v>1</v>
      </c>
      <c r="T412" s="55">
        <v>45107</v>
      </c>
      <c r="U412" s="20"/>
      <c r="V412" s="20"/>
      <c r="W412" s="60"/>
      <c r="X412" s="8"/>
      <c r="Y412" s="8"/>
      <c r="Z412" s="8"/>
    </row>
    <row r="413" spans="1:26">
      <c r="A413" s="25" t="s">
        <v>344</v>
      </c>
      <c r="B413" s="25" t="s">
        <v>1292</v>
      </c>
      <c r="C413" s="25" t="s">
        <v>294</v>
      </c>
      <c r="D413" s="25">
        <v>5000</v>
      </c>
      <c r="E413" s="25" t="s">
        <v>332</v>
      </c>
      <c r="F413" s="25" t="s">
        <v>1293</v>
      </c>
      <c r="G413" s="96">
        <v>5</v>
      </c>
      <c r="H413" s="25" t="s">
        <v>382</v>
      </c>
      <c r="I413" s="25">
        <v>2.63</v>
      </c>
      <c r="J413" s="25" t="s">
        <v>1293</v>
      </c>
      <c r="K413" s="25">
        <v>0</v>
      </c>
      <c r="L413" s="25" t="s">
        <v>1293</v>
      </c>
      <c r="M413" s="25">
        <v>5</v>
      </c>
      <c r="N413" s="25">
        <v>1</v>
      </c>
      <c r="O413" s="25">
        <v>50</v>
      </c>
      <c r="P413" s="25">
        <v>1</v>
      </c>
      <c r="Q413" s="25">
        <v>2</v>
      </c>
      <c r="R413" s="25">
        <v>13.16</v>
      </c>
      <c r="S413" s="25">
        <v>1</v>
      </c>
      <c r="T413" s="61">
        <v>45107</v>
      </c>
      <c r="U413" s="25"/>
      <c r="V413" s="25"/>
      <c r="W413" s="62"/>
      <c r="X413" s="8"/>
      <c r="Y413" s="8"/>
      <c r="Z413" s="8"/>
    </row>
    <row r="414" spans="1:26">
      <c r="A414" s="20" t="s">
        <v>356</v>
      </c>
      <c r="B414" s="20" t="s">
        <v>1294</v>
      </c>
      <c r="C414" s="20" t="s">
        <v>294</v>
      </c>
      <c r="D414" s="20">
        <v>10000</v>
      </c>
      <c r="E414" s="20" t="s">
        <v>332</v>
      </c>
      <c r="F414" s="20" t="s">
        <v>1295</v>
      </c>
      <c r="G414" s="97">
        <v>10</v>
      </c>
      <c r="H414" s="20" t="s">
        <v>382</v>
      </c>
      <c r="I414" s="20">
        <v>1.32</v>
      </c>
      <c r="J414" s="20" t="s">
        <v>1295</v>
      </c>
      <c r="K414" s="20">
        <v>0</v>
      </c>
      <c r="L414" s="20" t="s">
        <v>1295</v>
      </c>
      <c r="M414" s="20">
        <v>10</v>
      </c>
      <c r="N414" s="20">
        <v>1</v>
      </c>
      <c r="O414" s="20">
        <v>50</v>
      </c>
      <c r="P414" s="20">
        <v>1</v>
      </c>
      <c r="Q414" s="20">
        <v>2</v>
      </c>
      <c r="R414" s="20">
        <v>13.16</v>
      </c>
      <c r="S414" s="20">
        <v>1</v>
      </c>
      <c r="T414" s="55">
        <v>45107</v>
      </c>
      <c r="U414" s="20"/>
      <c r="V414" s="20"/>
      <c r="W414" s="60"/>
      <c r="X414" s="8"/>
      <c r="Y414" s="8"/>
      <c r="Z414" s="8"/>
    </row>
    <row r="415" spans="1:26">
      <c r="A415" s="25" t="s">
        <v>1296</v>
      </c>
      <c r="B415" s="25" t="s">
        <v>1297</v>
      </c>
      <c r="C415" s="25" t="s">
        <v>294</v>
      </c>
      <c r="D415" s="25">
        <v>2000</v>
      </c>
      <c r="E415" s="25" t="s">
        <v>332</v>
      </c>
      <c r="F415" s="25" t="s">
        <v>1298</v>
      </c>
      <c r="G415" s="96">
        <v>2</v>
      </c>
      <c r="H415" s="25" t="s">
        <v>382</v>
      </c>
      <c r="I415" s="25">
        <v>6.58</v>
      </c>
      <c r="J415" s="25" t="s">
        <v>1298</v>
      </c>
      <c r="K415" s="25"/>
      <c r="L415" s="25" t="s">
        <v>1298</v>
      </c>
      <c r="M415" s="25">
        <v>2</v>
      </c>
      <c r="N415" s="25">
        <v>1</v>
      </c>
      <c r="O415" s="25">
        <v>100</v>
      </c>
      <c r="P415" s="25">
        <v>1</v>
      </c>
      <c r="Q415" s="25">
        <v>2</v>
      </c>
      <c r="R415" s="25">
        <v>13.16</v>
      </c>
      <c r="S415" s="25">
        <v>1</v>
      </c>
      <c r="T415" s="61">
        <v>45107</v>
      </c>
      <c r="U415" s="25"/>
      <c r="V415" s="25"/>
      <c r="W415" s="62"/>
      <c r="X415" s="8"/>
      <c r="Y415" s="8"/>
      <c r="Z415" s="8"/>
    </row>
    <row r="416" spans="1:26">
      <c r="A416" s="20">
        <v>25000</v>
      </c>
      <c r="B416" s="20" t="s">
        <v>1299</v>
      </c>
      <c r="C416" s="20" t="s">
        <v>294</v>
      </c>
      <c r="D416" s="20">
        <v>2300</v>
      </c>
      <c r="E416" s="20" t="s">
        <v>332</v>
      </c>
      <c r="F416" s="20" t="s">
        <v>1300</v>
      </c>
      <c r="G416" s="97">
        <v>2.2999999999999998</v>
      </c>
      <c r="H416" s="20" t="s">
        <v>382</v>
      </c>
      <c r="I416" s="20">
        <v>6.58</v>
      </c>
      <c r="J416" s="20" t="s">
        <v>1300</v>
      </c>
      <c r="K416" s="20"/>
      <c r="L416" s="20" t="s">
        <v>1300</v>
      </c>
      <c r="M416" s="20">
        <v>2</v>
      </c>
      <c r="N416" s="20">
        <v>1</v>
      </c>
      <c r="O416" s="20">
        <v>100</v>
      </c>
      <c r="P416" s="20">
        <v>1</v>
      </c>
      <c r="Q416" s="20">
        <v>2</v>
      </c>
      <c r="R416" s="20">
        <v>13.16</v>
      </c>
      <c r="S416" s="20">
        <v>1</v>
      </c>
      <c r="T416" s="55">
        <v>45107</v>
      </c>
      <c r="U416" s="20"/>
      <c r="V416" s="20"/>
      <c r="W416" s="60"/>
      <c r="X416" s="8"/>
      <c r="Y416" s="8"/>
      <c r="Z416" s="8"/>
    </row>
    <row r="417" spans="1:26">
      <c r="A417" s="25" t="s">
        <v>1301</v>
      </c>
      <c r="B417" s="25" t="s">
        <v>1302</v>
      </c>
      <c r="C417" s="25" t="s">
        <v>294</v>
      </c>
      <c r="D417" s="25">
        <v>1000</v>
      </c>
      <c r="E417" s="25" t="s">
        <v>332</v>
      </c>
      <c r="F417" s="25" t="s">
        <v>1303</v>
      </c>
      <c r="G417" s="96">
        <v>1</v>
      </c>
      <c r="H417" s="25" t="s">
        <v>382</v>
      </c>
      <c r="I417" s="25">
        <v>13.16</v>
      </c>
      <c r="J417" s="25" t="s">
        <v>1303</v>
      </c>
      <c r="K417" s="25">
        <v>0</v>
      </c>
      <c r="L417" s="25" t="s">
        <v>1303</v>
      </c>
      <c r="M417" s="25">
        <v>1</v>
      </c>
      <c r="N417" s="25">
        <v>1</v>
      </c>
      <c r="O417" s="25">
        <v>50</v>
      </c>
      <c r="P417" s="25">
        <v>1</v>
      </c>
      <c r="Q417" s="25">
        <v>2</v>
      </c>
      <c r="R417" s="25">
        <v>13.16</v>
      </c>
      <c r="S417" s="25">
        <v>1</v>
      </c>
      <c r="T417" s="61">
        <v>45107</v>
      </c>
      <c r="U417" s="25"/>
      <c r="V417" s="25"/>
      <c r="W417" s="62"/>
      <c r="X417" s="8"/>
      <c r="Y417" s="8"/>
      <c r="Z417" s="8"/>
    </row>
    <row r="418" spans="1:26">
      <c r="A418" s="20" t="s">
        <v>1304</v>
      </c>
      <c r="B418" s="20" t="s">
        <v>1305</v>
      </c>
      <c r="C418" s="20" t="s">
        <v>294</v>
      </c>
      <c r="D418" s="20">
        <v>5000</v>
      </c>
      <c r="E418" s="20" t="s">
        <v>332</v>
      </c>
      <c r="F418" s="20" t="s">
        <v>1306</v>
      </c>
      <c r="G418" s="97">
        <v>5</v>
      </c>
      <c r="H418" s="20" t="s">
        <v>382</v>
      </c>
      <c r="I418" s="20">
        <v>2.64</v>
      </c>
      <c r="J418" s="20" t="s">
        <v>1306</v>
      </c>
      <c r="K418" s="20">
        <v>0</v>
      </c>
      <c r="L418" s="20" t="s">
        <v>1306</v>
      </c>
      <c r="M418" s="20">
        <v>5</v>
      </c>
      <c r="N418" s="20">
        <v>1</v>
      </c>
      <c r="O418" s="20">
        <v>50</v>
      </c>
      <c r="P418" s="20">
        <v>1</v>
      </c>
      <c r="Q418" s="20">
        <v>2</v>
      </c>
      <c r="R418" s="20">
        <v>13.21</v>
      </c>
      <c r="S418" s="20">
        <v>1</v>
      </c>
      <c r="T418" s="55">
        <v>45107</v>
      </c>
      <c r="U418" s="20"/>
      <c r="V418" s="20"/>
      <c r="W418" s="60"/>
      <c r="X418" s="8"/>
      <c r="Y418" s="8"/>
      <c r="Z418" s="8"/>
    </row>
    <row r="419" spans="1:26">
      <c r="A419" s="25" t="s">
        <v>213</v>
      </c>
      <c r="B419" s="25" t="s">
        <v>79</v>
      </c>
      <c r="C419" s="25" t="s">
        <v>294</v>
      </c>
      <c r="D419" s="25">
        <v>5000</v>
      </c>
      <c r="E419" s="25" t="s">
        <v>332</v>
      </c>
      <c r="F419" s="25" t="s">
        <v>1307</v>
      </c>
      <c r="G419" s="96">
        <v>5</v>
      </c>
      <c r="H419" s="25" t="s">
        <v>382</v>
      </c>
      <c r="I419" s="25">
        <v>2.66</v>
      </c>
      <c r="J419" s="25" t="s">
        <v>1307</v>
      </c>
      <c r="K419" s="25">
        <v>0</v>
      </c>
      <c r="L419" s="25" t="s">
        <v>1307</v>
      </c>
      <c r="M419" s="25">
        <v>5</v>
      </c>
      <c r="N419" s="25">
        <v>1</v>
      </c>
      <c r="O419" s="25">
        <v>50</v>
      </c>
      <c r="P419" s="25">
        <v>1</v>
      </c>
      <c r="Q419" s="25">
        <v>2</v>
      </c>
      <c r="R419" s="25">
        <v>13.32</v>
      </c>
      <c r="S419" s="25">
        <v>1</v>
      </c>
      <c r="T419" s="61">
        <v>45107</v>
      </c>
      <c r="U419" s="25"/>
      <c r="V419" s="25"/>
      <c r="W419" s="62"/>
      <c r="X419" s="8"/>
      <c r="Y419" s="8"/>
      <c r="Z419" s="8"/>
    </row>
    <row r="420" spans="1:26">
      <c r="A420" s="20" t="s">
        <v>1308</v>
      </c>
      <c r="B420" s="20" t="s">
        <v>1309</v>
      </c>
      <c r="C420" s="20" t="s">
        <v>294</v>
      </c>
      <c r="D420" s="20">
        <v>2000</v>
      </c>
      <c r="E420" s="20" t="s">
        <v>332</v>
      </c>
      <c r="F420" s="20" t="s">
        <v>1310</v>
      </c>
      <c r="G420" s="97">
        <v>2</v>
      </c>
      <c r="H420" s="20" t="s">
        <v>382</v>
      </c>
      <c r="I420" s="20">
        <v>6.66</v>
      </c>
      <c r="J420" s="20" t="s">
        <v>1310</v>
      </c>
      <c r="K420" s="20">
        <v>0</v>
      </c>
      <c r="L420" s="20" t="s">
        <v>1310</v>
      </c>
      <c r="M420" s="20">
        <v>2</v>
      </c>
      <c r="N420" s="20">
        <v>1</v>
      </c>
      <c r="O420" s="20">
        <v>50</v>
      </c>
      <c r="P420" s="20">
        <v>1</v>
      </c>
      <c r="Q420" s="20">
        <v>2</v>
      </c>
      <c r="R420" s="20">
        <v>13.32</v>
      </c>
      <c r="S420" s="20">
        <v>1</v>
      </c>
      <c r="T420" s="55">
        <v>45107</v>
      </c>
      <c r="U420" s="20"/>
      <c r="V420" s="20"/>
      <c r="W420" s="60"/>
      <c r="X420" s="8"/>
      <c r="Y420" s="8"/>
      <c r="Z420" s="8"/>
    </row>
    <row r="421" spans="1:26">
      <c r="A421" s="25" t="s">
        <v>672</v>
      </c>
      <c r="B421" s="25" t="s">
        <v>1311</v>
      </c>
      <c r="C421" s="25" t="s">
        <v>294</v>
      </c>
      <c r="D421" s="25">
        <v>5000</v>
      </c>
      <c r="E421" s="25" t="s">
        <v>332</v>
      </c>
      <c r="F421" s="25" t="s">
        <v>1312</v>
      </c>
      <c r="G421" s="96">
        <v>4</v>
      </c>
      <c r="H421" s="25" t="s">
        <v>295</v>
      </c>
      <c r="I421" s="25">
        <v>3.33</v>
      </c>
      <c r="J421" s="25" t="s">
        <v>1312</v>
      </c>
      <c r="K421" s="25">
        <v>0</v>
      </c>
      <c r="L421" s="25" t="s">
        <v>1312</v>
      </c>
      <c r="M421" s="25">
        <v>4</v>
      </c>
      <c r="N421" s="25">
        <v>1</v>
      </c>
      <c r="O421" s="25">
        <v>50</v>
      </c>
      <c r="P421" s="25">
        <v>1</v>
      </c>
      <c r="Q421" s="25">
        <v>2</v>
      </c>
      <c r="R421" s="25">
        <v>13.32</v>
      </c>
      <c r="S421" s="25">
        <v>1</v>
      </c>
      <c r="T421" s="61">
        <v>45107</v>
      </c>
      <c r="U421" s="25"/>
      <c r="V421" s="25"/>
      <c r="W421" s="62"/>
      <c r="X421" s="8"/>
      <c r="Y421" s="8"/>
      <c r="Z421" s="8"/>
    </row>
    <row r="422" spans="1:26">
      <c r="A422" s="20" t="s">
        <v>1313</v>
      </c>
      <c r="B422" s="20" t="s">
        <v>1314</v>
      </c>
      <c r="C422" s="20" t="s">
        <v>294</v>
      </c>
      <c r="D422" s="20">
        <v>1000</v>
      </c>
      <c r="E422" s="20" t="s">
        <v>332</v>
      </c>
      <c r="F422" s="20" t="s">
        <v>1315</v>
      </c>
      <c r="G422" s="97">
        <v>1</v>
      </c>
      <c r="H422" s="20" t="s">
        <v>382</v>
      </c>
      <c r="I422" s="20">
        <v>13.42</v>
      </c>
      <c r="J422" s="20" t="s">
        <v>1315</v>
      </c>
      <c r="K422" s="20">
        <v>0</v>
      </c>
      <c r="L422" s="20" t="s">
        <v>1315</v>
      </c>
      <c r="M422" s="20">
        <v>1</v>
      </c>
      <c r="N422" s="20">
        <v>1</v>
      </c>
      <c r="O422" s="20">
        <v>50</v>
      </c>
      <c r="P422" s="20">
        <v>1</v>
      </c>
      <c r="Q422" s="20">
        <v>2</v>
      </c>
      <c r="R422" s="20">
        <v>13.42</v>
      </c>
      <c r="S422" s="20">
        <v>1</v>
      </c>
      <c r="T422" s="55">
        <v>45107</v>
      </c>
      <c r="U422" s="20"/>
      <c r="V422" s="20"/>
      <c r="W422" s="60"/>
      <c r="X422" s="8"/>
      <c r="Y422" s="8"/>
      <c r="Z422" s="8"/>
    </row>
    <row r="423" spans="1:26">
      <c r="A423" s="25" t="s">
        <v>259</v>
      </c>
      <c r="B423" s="25" t="s">
        <v>126</v>
      </c>
      <c r="C423" s="25" t="s">
        <v>294</v>
      </c>
      <c r="D423" s="25">
        <v>2000</v>
      </c>
      <c r="E423" s="25" t="s">
        <v>332</v>
      </c>
      <c r="F423" s="25" t="s">
        <v>1316</v>
      </c>
      <c r="G423" s="96">
        <v>2</v>
      </c>
      <c r="H423" s="25" t="s">
        <v>382</v>
      </c>
      <c r="I423" s="25">
        <v>6.77</v>
      </c>
      <c r="J423" s="25" t="s">
        <v>1316</v>
      </c>
      <c r="K423" s="25">
        <v>0</v>
      </c>
      <c r="L423" s="25" t="s">
        <v>1316</v>
      </c>
      <c r="M423" s="25">
        <v>2</v>
      </c>
      <c r="N423" s="25">
        <v>1</v>
      </c>
      <c r="O423" s="25">
        <v>50</v>
      </c>
      <c r="P423" s="25">
        <v>1</v>
      </c>
      <c r="Q423" s="25">
        <v>2</v>
      </c>
      <c r="R423" s="25">
        <v>13.53</v>
      </c>
      <c r="S423" s="25">
        <v>1</v>
      </c>
      <c r="T423" s="61">
        <v>45107</v>
      </c>
      <c r="U423" s="25"/>
      <c r="V423" s="25"/>
      <c r="W423" s="62"/>
      <c r="X423" s="8"/>
      <c r="Y423" s="8"/>
      <c r="Z423" s="8"/>
    </row>
    <row r="424" spans="1:26">
      <c r="A424" s="20" t="s">
        <v>459</v>
      </c>
      <c r="B424" s="20" t="s">
        <v>1317</v>
      </c>
      <c r="C424" s="20" t="s">
        <v>294</v>
      </c>
      <c r="D424" s="20">
        <v>2</v>
      </c>
      <c r="E424" s="20" t="s">
        <v>295</v>
      </c>
      <c r="F424" s="20" t="s">
        <v>1318</v>
      </c>
      <c r="G424" s="97">
        <v>2</v>
      </c>
      <c r="H424" s="20" t="s">
        <v>295</v>
      </c>
      <c r="I424" s="20">
        <v>0.85</v>
      </c>
      <c r="J424" s="20" t="s">
        <v>1318</v>
      </c>
      <c r="K424" s="20">
        <v>0</v>
      </c>
      <c r="L424" s="20" t="s">
        <v>1318</v>
      </c>
      <c r="M424" s="20">
        <v>2</v>
      </c>
      <c r="N424" s="20">
        <v>8</v>
      </c>
      <c r="O424" s="20">
        <v>50</v>
      </c>
      <c r="P424" s="20">
        <v>1</v>
      </c>
      <c r="Q424" s="20">
        <v>2</v>
      </c>
      <c r="R424" s="20">
        <v>13.63</v>
      </c>
      <c r="S424" s="20">
        <v>1</v>
      </c>
      <c r="T424" s="55">
        <v>45107</v>
      </c>
      <c r="U424" s="20"/>
      <c r="V424" s="20"/>
      <c r="W424" s="60"/>
      <c r="X424" s="8"/>
      <c r="Y424" s="8"/>
      <c r="Z424" s="8"/>
    </row>
    <row r="425" spans="1:26">
      <c r="A425" s="25" t="s">
        <v>516</v>
      </c>
      <c r="B425" s="25" t="s">
        <v>1319</v>
      </c>
      <c r="C425" s="25" t="s">
        <v>294</v>
      </c>
      <c r="D425" s="25">
        <v>12000</v>
      </c>
      <c r="E425" s="25" t="s">
        <v>327</v>
      </c>
      <c r="F425" s="25" t="s">
        <v>1320</v>
      </c>
      <c r="G425" s="96">
        <v>12</v>
      </c>
      <c r="H425" s="25" t="s">
        <v>329</v>
      </c>
      <c r="I425" s="25">
        <v>1.1399999999999999</v>
      </c>
      <c r="J425" s="25" t="s">
        <v>1320</v>
      </c>
      <c r="K425" s="25">
        <v>0</v>
      </c>
      <c r="L425" s="25" t="s">
        <v>1320</v>
      </c>
      <c r="M425" s="25">
        <v>12</v>
      </c>
      <c r="N425" s="25">
        <v>1</v>
      </c>
      <c r="O425" s="25">
        <v>50</v>
      </c>
      <c r="P425" s="25">
        <v>1</v>
      </c>
      <c r="Q425" s="25">
        <v>2</v>
      </c>
      <c r="R425" s="25">
        <v>13.63</v>
      </c>
      <c r="S425" s="25">
        <v>1</v>
      </c>
      <c r="T425" s="61">
        <v>45107</v>
      </c>
      <c r="U425" s="25"/>
      <c r="V425" s="25"/>
      <c r="W425" s="62"/>
      <c r="X425" s="8"/>
      <c r="Y425" s="8"/>
      <c r="Z425" s="8"/>
    </row>
    <row r="426" spans="1:26">
      <c r="A426" s="20" t="s">
        <v>521</v>
      </c>
      <c r="B426" s="20" t="s">
        <v>1321</v>
      </c>
      <c r="C426" s="20" t="s">
        <v>294</v>
      </c>
      <c r="D426" s="20">
        <v>12000</v>
      </c>
      <c r="E426" s="20" t="s">
        <v>327</v>
      </c>
      <c r="F426" s="20" t="s">
        <v>1322</v>
      </c>
      <c r="G426" s="97">
        <v>12</v>
      </c>
      <c r="H426" s="20" t="s">
        <v>329</v>
      </c>
      <c r="I426" s="20">
        <v>1.1399999999999999</v>
      </c>
      <c r="J426" s="20" t="s">
        <v>1322</v>
      </c>
      <c r="K426" s="20">
        <v>0</v>
      </c>
      <c r="L426" s="20" t="s">
        <v>1322</v>
      </c>
      <c r="M426" s="20">
        <v>12</v>
      </c>
      <c r="N426" s="20">
        <v>1</v>
      </c>
      <c r="O426" s="20">
        <v>50</v>
      </c>
      <c r="P426" s="20">
        <v>1</v>
      </c>
      <c r="Q426" s="20">
        <v>2</v>
      </c>
      <c r="R426" s="20">
        <v>13.63</v>
      </c>
      <c r="S426" s="20">
        <v>1</v>
      </c>
      <c r="T426" s="55">
        <v>45107</v>
      </c>
      <c r="U426" s="20"/>
      <c r="V426" s="20"/>
      <c r="W426" s="60"/>
      <c r="X426" s="8"/>
      <c r="Y426" s="8"/>
      <c r="Z426" s="8"/>
    </row>
    <row r="427" spans="1:26">
      <c r="A427" s="25" t="s">
        <v>1323</v>
      </c>
      <c r="B427" s="25" t="s">
        <v>1324</v>
      </c>
      <c r="C427" s="25" t="s">
        <v>1243</v>
      </c>
      <c r="D427" s="25">
        <v>1000</v>
      </c>
      <c r="E427" s="25" t="s">
        <v>327</v>
      </c>
      <c r="F427" s="25" t="s">
        <v>1325</v>
      </c>
      <c r="G427" s="96">
        <v>1</v>
      </c>
      <c r="H427" s="25" t="s">
        <v>329</v>
      </c>
      <c r="I427" s="25">
        <v>1.1399999999999999</v>
      </c>
      <c r="J427" s="25" t="s">
        <v>1325</v>
      </c>
      <c r="K427" s="25">
        <v>0</v>
      </c>
      <c r="L427" s="25" t="s">
        <v>1325</v>
      </c>
      <c r="M427" s="25">
        <v>1</v>
      </c>
      <c r="N427" s="25">
        <v>12</v>
      </c>
      <c r="O427" s="25">
        <v>50</v>
      </c>
      <c r="P427" s="25">
        <v>1</v>
      </c>
      <c r="Q427" s="25">
        <v>2</v>
      </c>
      <c r="R427" s="25">
        <v>13.63</v>
      </c>
      <c r="S427" s="25">
        <v>1</v>
      </c>
      <c r="T427" s="61">
        <v>45107</v>
      </c>
      <c r="U427" s="25"/>
      <c r="V427" s="25"/>
      <c r="W427" s="62"/>
      <c r="X427" s="8"/>
      <c r="Y427" s="8"/>
      <c r="Z427" s="8"/>
    </row>
    <row r="428" spans="1:26">
      <c r="A428" s="20" t="s">
        <v>523</v>
      </c>
      <c r="B428" s="20" t="s">
        <v>1321</v>
      </c>
      <c r="C428" s="20" t="s">
        <v>294</v>
      </c>
      <c r="D428" s="20">
        <v>12000</v>
      </c>
      <c r="E428" s="20" t="s">
        <v>327</v>
      </c>
      <c r="F428" s="20" t="s">
        <v>1322</v>
      </c>
      <c r="G428" s="97">
        <v>12</v>
      </c>
      <c r="H428" s="20" t="s">
        <v>329</v>
      </c>
      <c r="I428" s="20">
        <v>1.1399999999999999</v>
      </c>
      <c r="J428" s="20" t="s">
        <v>1322</v>
      </c>
      <c r="K428" s="20">
        <v>0</v>
      </c>
      <c r="L428" s="20" t="s">
        <v>1322</v>
      </c>
      <c r="M428" s="20">
        <v>12</v>
      </c>
      <c r="N428" s="20">
        <v>1</v>
      </c>
      <c r="O428" s="20">
        <v>50</v>
      </c>
      <c r="P428" s="20">
        <v>1</v>
      </c>
      <c r="Q428" s="20">
        <v>2</v>
      </c>
      <c r="R428" s="20">
        <v>13.63</v>
      </c>
      <c r="S428" s="20">
        <v>1</v>
      </c>
      <c r="T428" s="55">
        <v>45107</v>
      </c>
      <c r="U428" s="20"/>
      <c r="V428" s="20"/>
      <c r="W428" s="60"/>
      <c r="X428" s="8"/>
      <c r="Y428" s="8"/>
      <c r="Z428" s="8"/>
    </row>
    <row r="429" spans="1:26">
      <c r="A429" s="25" t="s">
        <v>1326</v>
      </c>
      <c r="B429" s="25" t="s">
        <v>1327</v>
      </c>
      <c r="C429" s="25" t="s">
        <v>294</v>
      </c>
      <c r="D429" s="25">
        <v>1000</v>
      </c>
      <c r="E429" s="25" t="s">
        <v>332</v>
      </c>
      <c r="F429" s="25" t="s">
        <v>1328</v>
      </c>
      <c r="G429" s="96">
        <v>1</v>
      </c>
      <c r="H429" s="25" t="s">
        <v>382</v>
      </c>
      <c r="I429" s="25">
        <v>13.63</v>
      </c>
      <c r="J429" s="25" t="s">
        <v>1328</v>
      </c>
      <c r="K429" s="25">
        <v>0</v>
      </c>
      <c r="L429" s="25" t="s">
        <v>1328</v>
      </c>
      <c r="M429" s="25">
        <v>1</v>
      </c>
      <c r="N429" s="25">
        <v>1</v>
      </c>
      <c r="O429" s="25">
        <v>50</v>
      </c>
      <c r="P429" s="25">
        <v>1</v>
      </c>
      <c r="Q429" s="25">
        <v>2</v>
      </c>
      <c r="R429" s="25">
        <v>13.63</v>
      </c>
      <c r="S429" s="25">
        <v>1</v>
      </c>
      <c r="T429" s="61">
        <v>45107</v>
      </c>
      <c r="U429" s="25"/>
      <c r="V429" s="25"/>
      <c r="W429" s="62"/>
      <c r="X429" s="8"/>
      <c r="Y429" s="8"/>
      <c r="Z429" s="8"/>
    </row>
    <row r="430" spans="1:26">
      <c r="A430" s="20" t="s">
        <v>1329</v>
      </c>
      <c r="B430" s="20" t="s">
        <v>1330</v>
      </c>
      <c r="C430" s="20" t="s">
        <v>294</v>
      </c>
      <c r="D430" s="20">
        <v>620</v>
      </c>
      <c r="E430" s="20" t="s">
        <v>332</v>
      </c>
      <c r="F430" s="20" t="s">
        <v>1331</v>
      </c>
      <c r="G430" s="97">
        <v>1</v>
      </c>
      <c r="H430" s="20" t="s">
        <v>295</v>
      </c>
      <c r="I430" s="20">
        <v>13.63</v>
      </c>
      <c r="J430" s="20" t="s">
        <v>1331</v>
      </c>
      <c r="K430" s="20"/>
      <c r="L430" s="20" t="s">
        <v>1331</v>
      </c>
      <c r="M430" s="20">
        <v>1</v>
      </c>
      <c r="N430" s="20">
        <v>1</v>
      </c>
      <c r="O430" s="20">
        <v>100</v>
      </c>
      <c r="P430" s="20">
        <v>1</v>
      </c>
      <c r="Q430" s="20">
        <v>2</v>
      </c>
      <c r="R430" s="20">
        <v>13.63</v>
      </c>
      <c r="S430" s="20">
        <v>1</v>
      </c>
      <c r="T430" s="55">
        <v>45107</v>
      </c>
      <c r="U430" s="20"/>
      <c r="V430" s="20"/>
      <c r="W430" s="60"/>
      <c r="X430" s="8"/>
      <c r="Y430" s="8"/>
      <c r="Z430" s="8"/>
    </row>
    <row r="431" spans="1:26">
      <c r="A431" s="25" t="s">
        <v>412</v>
      </c>
      <c r="B431" s="25" t="s">
        <v>1332</v>
      </c>
      <c r="C431" s="25" t="s">
        <v>294</v>
      </c>
      <c r="D431" s="25">
        <v>1000</v>
      </c>
      <c r="E431" s="25" t="s">
        <v>332</v>
      </c>
      <c r="F431" s="25" t="s">
        <v>1333</v>
      </c>
      <c r="G431" s="96">
        <v>1</v>
      </c>
      <c r="H431" s="25" t="s">
        <v>382</v>
      </c>
      <c r="I431" s="25">
        <v>13.63</v>
      </c>
      <c r="J431" s="25" t="s">
        <v>1333</v>
      </c>
      <c r="K431" s="25">
        <v>0</v>
      </c>
      <c r="L431" s="25" t="s">
        <v>1333</v>
      </c>
      <c r="M431" s="25">
        <v>1</v>
      </c>
      <c r="N431" s="25">
        <v>1</v>
      </c>
      <c r="O431" s="25">
        <v>50</v>
      </c>
      <c r="P431" s="25">
        <v>1</v>
      </c>
      <c r="Q431" s="25">
        <v>2</v>
      </c>
      <c r="R431" s="25">
        <v>13.63</v>
      </c>
      <c r="S431" s="25">
        <v>1</v>
      </c>
      <c r="T431" s="61">
        <v>45107</v>
      </c>
      <c r="U431" s="25"/>
      <c r="V431" s="25"/>
      <c r="W431" s="62"/>
      <c r="X431" s="8"/>
      <c r="Y431" s="8"/>
      <c r="Z431" s="8"/>
    </row>
    <row r="432" spans="1:26">
      <c r="A432" s="20" t="s">
        <v>418</v>
      </c>
      <c r="B432" s="20" t="s">
        <v>1334</v>
      </c>
      <c r="C432" s="20" t="s">
        <v>294</v>
      </c>
      <c r="D432" s="20">
        <v>1000</v>
      </c>
      <c r="E432" s="20" t="s">
        <v>332</v>
      </c>
      <c r="F432" s="20" t="s">
        <v>1335</v>
      </c>
      <c r="G432" s="97">
        <v>1</v>
      </c>
      <c r="H432" s="20" t="s">
        <v>382</v>
      </c>
      <c r="I432" s="20">
        <v>13.63</v>
      </c>
      <c r="J432" s="20" t="s">
        <v>1335</v>
      </c>
      <c r="K432" s="20">
        <v>0</v>
      </c>
      <c r="L432" s="20" t="s">
        <v>1335</v>
      </c>
      <c r="M432" s="20">
        <v>1</v>
      </c>
      <c r="N432" s="20">
        <v>1</v>
      </c>
      <c r="O432" s="20">
        <v>50</v>
      </c>
      <c r="P432" s="20">
        <v>1</v>
      </c>
      <c r="Q432" s="20">
        <v>2</v>
      </c>
      <c r="R432" s="20">
        <v>13.63</v>
      </c>
      <c r="S432" s="20">
        <v>1</v>
      </c>
      <c r="T432" s="55">
        <v>45107</v>
      </c>
      <c r="U432" s="20"/>
      <c r="V432" s="20"/>
      <c r="W432" s="60"/>
      <c r="X432" s="8"/>
      <c r="Y432" s="8"/>
      <c r="Z432" s="8"/>
    </row>
    <row r="433" spans="1:26">
      <c r="A433" s="25" t="s">
        <v>1336</v>
      </c>
      <c r="B433" s="25" t="s">
        <v>1337</v>
      </c>
      <c r="C433" s="25" t="s">
        <v>294</v>
      </c>
      <c r="D433" s="25">
        <v>2000</v>
      </c>
      <c r="E433" s="25" t="s">
        <v>332</v>
      </c>
      <c r="F433" s="25" t="s">
        <v>1338</v>
      </c>
      <c r="G433" s="96">
        <v>2</v>
      </c>
      <c r="H433" s="25" t="s">
        <v>382</v>
      </c>
      <c r="I433" s="25">
        <v>6.82</v>
      </c>
      <c r="J433" s="25" t="s">
        <v>1338</v>
      </c>
      <c r="K433" s="25">
        <v>0</v>
      </c>
      <c r="L433" s="25" t="s">
        <v>1338</v>
      </c>
      <c r="M433" s="25">
        <v>2</v>
      </c>
      <c r="N433" s="25">
        <v>1</v>
      </c>
      <c r="O433" s="25">
        <v>50</v>
      </c>
      <c r="P433" s="25">
        <v>1</v>
      </c>
      <c r="Q433" s="25">
        <v>2</v>
      </c>
      <c r="R433" s="25">
        <v>13.63</v>
      </c>
      <c r="S433" s="25">
        <v>1</v>
      </c>
      <c r="T433" s="61">
        <v>45107</v>
      </c>
      <c r="U433" s="25"/>
      <c r="V433" s="25"/>
      <c r="W433" s="62"/>
      <c r="X433" s="8"/>
      <c r="Y433" s="8"/>
      <c r="Z433" s="8"/>
    </row>
    <row r="434" spans="1:26">
      <c r="A434" s="20" t="s">
        <v>1339</v>
      </c>
      <c r="B434" s="20" t="s">
        <v>1340</v>
      </c>
      <c r="C434" s="20" t="s">
        <v>294</v>
      </c>
      <c r="D434" s="20">
        <v>3000</v>
      </c>
      <c r="E434" s="20" t="s">
        <v>332</v>
      </c>
      <c r="F434" s="20" t="s">
        <v>1341</v>
      </c>
      <c r="G434" s="97">
        <v>3</v>
      </c>
      <c r="H434" s="20" t="s">
        <v>382</v>
      </c>
      <c r="I434" s="20">
        <v>4.5999999999999996</v>
      </c>
      <c r="J434" s="20" t="s">
        <v>1341</v>
      </c>
      <c r="K434" s="20">
        <v>0</v>
      </c>
      <c r="L434" s="20" t="s">
        <v>1341</v>
      </c>
      <c r="M434" s="20">
        <v>3</v>
      </c>
      <c r="N434" s="20">
        <v>1</v>
      </c>
      <c r="O434" s="20">
        <v>50</v>
      </c>
      <c r="P434" s="20">
        <v>1</v>
      </c>
      <c r="Q434" s="20">
        <v>2</v>
      </c>
      <c r="R434" s="20">
        <v>13.79</v>
      </c>
      <c r="S434" s="20">
        <v>1</v>
      </c>
      <c r="T434" s="55">
        <v>45107</v>
      </c>
      <c r="U434" s="20"/>
      <c r="V434" s="20"/>
      <c r="W434" s="60"/>
      <c r="X434" s="8"/>
      <c r="Y434" s="8"/>
      <c r="Z434" s="8"/>
    </row>
    <row r="435" spans="1:26">
      <c r="A435" s="25" t="s">
        <v>1342</v>
      </c>
      <c r="B435" s="25" t="s">
        <v>1343</v>
      </c>
      <c r="C435" s="25" t="s">
        <v>294</v>
      </c>
      <c r="D435" s="25">
        <v>1000</v>
      </c>
      <c r="E435" s="25" t="s">
        <v>332</v>
      </c>
      <c r="F435" s="25" t="s">
        <v>1344</v>
      </c>
      <c r="G435" s="96">
        <v>1</v>
      </c>
      <c r="H435" s="25" t="s">
        <v>382</v>
      </c>
      <c r="I435" s="25">
        <v>13.95</v>
      </c>
      <c r="J435" s="25" t="s">
        <v>1344</v>
      </c>
      <c r="K435" s="25">
        <v>0</v>
      </c>
      <c r="L435" s="25" t="s">
        <v>1344</v>
      </c>
      <c r="M435" s="25">
        <v>1</v>
      </c>
      <c r="N435" s="25">
        <v>1</v>
      </c>
      <c r="O435" s="25">
        <v>50</v>
      </c>
      <c r="P435" s="25">
        <v>1</v>
      </c>
      <c r="Q435" s="25">
        <v>2</v>
      </c>
      <c r="R435" s="25">
        <v>13.95</v>
      </c>
      <c r="S435" s="25">
        <v>1</v>
      </c>
      <c r="T435" s="61">
        <v>45107</v>
      </c>
      <c r="U435" s="25"/>
      <c r="V435" s="25"/>
      <c r="W435" s="62"/>
      <c r="X435" s="8"/>
      <c r="Y435" s="8"/>
      <c r="Z435" s="8"/>
    </row>
    <row r="436" spans="1:26">
      <c r="A436" s="20">
        <v>40176</v>
      </c>
      <c r="B436" s="20" t="s">
        <v>1345</v>
      </c>
      <c r="C436" s="20" t="s">
        <v>294</v>
      </c>
      <c r="D436" s="20">
        <v>200</v>
      </c>
      <c r="E436" s="20" t="s">
        <v>332</v>
      </c>
      <c r="F436" s="20" t="s">
        <v>1346</v>
      </c>
      <c r="G436" s="97">
        <v>4</v>
      </c>
      <c r="H436" s="20" t="s">
        <v>295</v>
      </c>
      <c r="I436" s="20">
        <v>3.51</v>
      </c>
      <c r="J436" s="20" t="s">
        <v>1346</v>
      </c>
      <c r="K436" s="20"/>
      <c r="L436" s="20" t="s">
        <v>1346</v>
      </c>
      <c r="M436" s="20">
        <v>4</v>
      </c>
      <c r="N436" s="20">
        <v>1</v>
      </c>
      <c r="O436" s="20">
        <v>100</v>
      </c>
      <c r="P436" s="20">
        <v>1</v>
      </c>
      <c r="Q436" s="20">
        <v>2</v>
      </c>
      <c r="R436" s="20">
        <v>14.05</v>
      </c>
      <c r="S436" s="20">
        <v>1</v>
      </c>
      <c r="T436" s="55">
        <v>45107</v>
      </c>
      <c r="U436" s="20"/>
      <c r="V436" s="20"/>
      <c r="W436" s="60"/>
      <c r="X436" s="8"/>
      <c r="Y436" s="8"/>
      <c r="Z436" s="8"/>
    </row>
    <row r="437" spans="1:26">
      <c r="A437" s="25" t="s">
        <v>185</v>
      </c>
      <c r="B437" s="25" t="s">
        <v>48</v>
      </c>
      <c r="C437" s="25" t="s">
        <v>294</v>
      </c>
      <c r="D437" s="25">
        <v>5000</v>
      </c>
      <c r="E437" s="25" t="s">
        <v>332</v>
      </c>
      <c r="F437" s="25" t="s">
        <v>1347</v>
      </c>
      <c r="G437" s="96">
        <v>5</v>
      </c>
      <c r="H437" s="25" t="s">
        <v>382</v>
      </c>
      <c r="I437" s="25">
        <v>2.84</v>
      </c>
      <c r="J437" s="25" t="s">
        <v>1347</v>
      </c>
      <c r="K437" s="25">
        <v>0</v>
      </c>
      <c r="L437" s="25" t="s">
        <v>1347</v>
      </c>
      <c r="M437" s="25">
        <v>5</v>
      </c>
      <c r="N437" s="25">
        <v>1</v>
      </c>
      <c r="O437" s="25">
        <v>50</v>
      </c>
      <c r="P437" s="25">
        <v>1</v>
      </c>
      <c r="Q437" s="25">
        <v>2</v>
      </c>
      <c r="R437" s="25">
        <v>14.21</v>
      </c>
      <c r="S437" s="25">
        <v>1</v>
      </c>
      <c r="T437" s="61">
        <v>45107</v>
      </c>
      <c r="U437" s="25"/>
      <c r="V437" s="25"/>
      <c r="W437" s="62"/>
      <c r="X437" s="8"/>
      <c r="Y437" s="8"/>
      <c r="Z437" s="8"/>
    </row>
    <row r="438" spans="1:26">
      <c r="A438" s="20" t="s">
        <v>477</v>
      </c>
      <c r="B438" s="20" t="s">
        <v>1348</v>
      </c>
      <c r="C438" s="20" t="s">
        <v>294</v>
      </c>
      <c r="D438" s="20">
        <v>8</v>
      </c>
      <c r="E438" s="20" t="s">
        <v>295</v>
      </c>
      <c r="F438" s="20" t="s">
        <v>1349</v>
      </c>
      <c r="G438" s="97">
        <v>8</v>
      </c>
      <c r="H438" s="20" t="s">
        <v>295</v>
      </c>
      <c r="I438" s="20">
        <v>1.78</v>
      </c>
      <c r="J438" s="20" t="s">
        <v>1349</v>
      </c>
      <c r="K438" s="20">
        <v>0</v>
      </c>
      <c r="L438" s="20" t="s">
        <v>1349</v>
      </c>
      <c r="M438" s="20">
        <v>8</v>
      </c>
      <c r="N438" s="20">
        <v>1</v>
      </c>
      <c r="O438" s="20">
        <v>50</v>
      </c>
      <c r="P438" s="20">
        <v>1</v>
      </c>
      <c r="Q438" s="20">
        <v>2</v>
      </c>
      <c r="R438" s="20">
        <v>14.21</v>
      </c>
      <c r="S438" s="20">
        <v>1</v>
      </c>
      <c r="T438" s="55">
        <v>45107</v>
      </c>
      <c r="U438" s="20"/>
      <c r="V438" s="20"/>
      <c r="W438" s="60"/>
      <c r="X438" s="8"/>
      <c r="Y438" s="8"/>
      <c r="Z438" s="8"/>
    </row>
    <row r="439" spans="1:26">
      <c r="A439" s="25" t="s">
        <v>1350</v>
      </c>
      <c r="B439" s="25" t="s">
        <v>1351</v>
      </c>
      <c r="C439" s="25" t="s">
        <v>294</v>
      </c>
      <c r="D439" s="25">
        <v>10000</v>
      </c>
      <c r="E439" s="25" t="s">
        <v>332</v>
      </c>
      <c r="F439" s="25" t="s">
        <v>1352</v>
      </c>
      <c r="G439" s="96">
        <v>10</v>
      </c>
      <c r="H439" s="25" t="s">
        <v>382</v>
      </c>
      <c r="I439" s="25">
        <v>1.42</v>
      </c>
      <c r="J439" s="25" t="s">
        <v>1352</v>
      </c>
      <c r="K439" s="25">
        <v>0</v>
      </c>
      <c r="L439" s="25" t="s">
        <v>1352</v>
      </c>
      <c r="M439" s="25">
        <v>10</v>
      </c>
      <c r="N439" s="25">
        <v>1</v>
      </c>
      <c r="O439" s="25">
        <v>50</v>
      </c>
      <c r="P439" s="25">
        <v>1</v>
      </c>
      <c r="Q439" s="25">
        <v>2</v>
      </c>
      <c r="R439" s="25">
        <v>14.21</v>
      </c>
      <c r="S439" s="25">
        <v>1</v>
      </c>
      <c r="T439" s="61">
        <v>45107</v>
      </c>
      <c r="U439" s="25"/>
      <c r="V439" s="25"/>
      <c r="W439" s="62"/>
      <c r="X439" s="8"/>
      <c r="Y439" s="8"/>
      <c r="Z439" s="8"/>
    </row>
    <row r="440" spans="1:26">
      <c r="A440" s="20" t="s">
        <v>379</v>
      </c>
      <c r="B440" s="20" t="s">
        <v>1351</v>
      </c>
      <c r="C440" s="20" t="s">
        <v>294</v>
      </c>
      <c r="D440" s="20">
        <v>10000</v>
      </c>
      <c r="E440" s="20" t="s">
        <v>332</v>
      </c>
      <c r="F440" s="20" t="s">
        <v>1352</v>
      </c>
      <c r="G440" s="97">
        <v>10</v>
      </c>
      <c r="H440" s="20" t="s">
        <v>382</v>
      </c>
      <c r="I440" s="20">
        <v>1.42</v>
      </c>
      <c r="J440" s="20" t="s">
        <v>1352</v>
      </c>
      <c r="K440" s="20">
        <v>0</v>
      </c>
      <c r="L440" s="20" t="s">
        <v>1352</v>
      </c>
      <c r="M440" s="20">
        <v>10</v>
      </c>
      <c r="N440" s="20">
        <v>1</v>
      </c>
      <c r="O440" s="20">
        <v>50</v>
      </c>
      <c r="P440" s="20">
        <v>1</v>
      </c>
      <c r="Q440" s="20">
        <v>2</v>
      </c>
      <c r="R440" s="20">
        <v>14.21</v>
      </c>
      <c r="S440" s="20">
        <v>1</v>
      </c>
      <c r="T440" s="55">
        <v>45107</v>
      </c>
      <c r="U440" s="20"/>
      <c r="V440" s="20"/>
      <c r="W440" s="60"/>
      <c r="X440" s="8"/>
      <c r="Y440" s="8"/>
      <c r="Z440" s="8"/>
    </row>
    <row r="441" spans="1:26">
      <c r="A441" s="25" t="s">
        <v>379</v>
      </c>
      <c r="B441" s="25" t="s">
        <v>1353</v>
      </c>
      <c r="C441" s="25" t="s">
        <v>294</v>
      </c>
      <c r="D441" s="25">
        <v>10000</v>
      </c>
      <c r="E441" s="25" t="s">
        <v>332</v>
      </c>
      <c r="F441" s="25" t="s">
        <v>1354</v>
      </c>
      <c r="G441" s="96">
        <v>10</v>
      </c>
      <c r="H441" s="25" t="s">
        <v>382</v>
      </c>
      <c r="I441" s="25">
        <v>1.42</v>
      </c>
      <c r="J441" s="25" t="s">
        <v>1354</v>
      </c>
      <c r="K441" s="25">
        <v>0</v>
      </c>
      <c r="L441" s="25" t="s">
        <v>1354</v>
      </c>
      <c r="M441" s="25">
        <v>10</v>
      </c>
      <c r="N441" s="25">
        <v>1</v>
      </c>
      <c r="O441" s="25">
        <v>50</v>
      </c>
      <c r="P441" s="25">
        <v>1</v>
      </c>
      <c r="Q441" s="25">
        <v>2</v>
      </c>
      <c r="R441" s="25">
        <v>14.21</v>
      </c>
      <c r="S441" s="25">
        <v>1</v>
      </c>
      <c r="T441" s="61">
        <v>45107</v>
      </c>
      <c r="U441" s="25"/>
      <c r="V441" s="25"/>
      <c r="W441" s="62"/>
      <c r="X441" s="8"/>
      <c r="Y441" s="8"/>
      <c r="Z441" s="8"/>
    </row>
    <row r="442" spans="1:26">
      <c r="A442" s="20" t="s">
        <v>1355</v>
      </c>
      <c r="B442" s="20" t="s">
        <v>1356</v>
      </c>
      <c r="C442" s="20" t="s">
        <v>294</v>
      </c>
      <c r="D442" s="20">
        <v>1000</v>
      </c>
      <c r="E442" s="20" t="s">
        <v>332</v>
      </c>
      <c r="F442" s="20" t="s">
        <v>1357</v>
      </c>
      <c r="G442" s="97">
        <v>1</v>
      </c>
      <c r="H442" s="20" t="s">
        <v>382</v>
      </c>
      <c r="I442" s="20">
        <v>14.21</v>
      </c>
      <c r="J442" s="20" t="s">
        <v>1357</v>
      </c>
      <c r="K442" s="20"/>
      <c r="L442" s="20" t="s">
        <v>1357</v>
      </c>
      <c r="M442" s="20">
        <v>1</v>
      </c>
      <c r="N442" s="20">
        <v>1</v>
      </c>
      <c r="O442" s="20">
        <v>100</v>
      </c>
      <c r="P442" s="20">
        <v>1</v>
      </c>
      <c r="Q442" s="20">
        <v>2</v>
      </c>
      <c r="R442" s="20">
        <v>14.21</v>
      </c>
      <c r="S442" s="20">
        <v>1</v>
      </c>
      <c r="T442" s="55">
        <v>45107</v>
      </c>
      <c r="U442" s="20"/>
      <c r="V442" s="20"/>
      <c r="W442" s="60"/>
      <c r="X442" s="8"/>
      <c r="Y442" s="8"/>
      <c r="Z442" s="8"/>
    </row>
    <row r="443" spans="1:26">
      <c r="A443" s="25" t="s">
        <v>1358</v>
      </c>
      <c r="B443" s="25" t="s">
        <v>1358</v>
      </c>
      <c r="C443" s="25" t="s">
        <v>294</v>
      </c>
      <c r="D443" s="25">
        <v>1000</v>
      </c>
      <c r="E443" s="25" t="s">
        <v>332</v>
      </c>
      <c r="F443" s="25" t="s">
        <v>1359</v>
      </c>
      <c r="G443" s="96">
        <v>1</v>
      </c>
      <c r="H443" s="25" t="s">
        <v>382</v>
      </c>
      <c r="I443" s="25">
        <v>14.21</v>
      </c>
      <c r="J443" s="25" t="s">
        <v>1359</v>
      </c>
      <c r="K443" s="25">
        <v>0</v>
      </c>
      <c r="L443" s="25" t="s">
        <v>1359</v>
      </c>
      <c r="M443" s="25">
        <v>1</v>
      </c>
      <c r="N443" s="25">
        <v>1</v>
      </c>
      <c r="O443" s="25">
        <v>50</v>
      </c>
      <c r="P443" s="25">
        <v>1</v>
      </c>
      <c r="Q443" s="25">
        <v>2</v>
      </c>
      <c r="R443" s="25">
        <v>14.21</v>
      </c>
      <c r="S443" s="25">
        <v>1</v>
      </c>
      <c r="T443" s="61">
        <v>45107</v>
      </c>
      <c r="U443" s="25"/>
      <c r="V443" s="25"/>
      <c r="W443" s="62"/>
      <c r="X443" s="8"/>
      <c r="Y443" s="8"/>
      <c r="Z443" s="8"/>
    </row>
    <row r="444" spans="1:26">
      <c r="A444" s="20" t="s">
        <v>1360</v>
      </c>
      <c r="B444" s="20" t="s">
        <v>1361</v>
      </c>
      <c r="C444" s="20" t="s">
        <v>294</v>
      </c>
      <c r="D444" s="20">
        <v>5000</v>
      </c>
      <c r="E444" s="20" t="s">
        <v>332</v>
      </c>
      <c r="F444" s="20" t="s">
        <v>1362</v>
      </c>
      <c r="G444" s="97">
        <v>5</v>
      </c>
      <c r="H444" s="20" t="s">
        <v>382</v>
      </c>
      <c r="I444" s="20">
        <v>2.84</v>
      </c>
      <c r="J444" s="20" t="s">
        <v>1362</v>
      </c>
      <c r="K444" s="20"/>
      <c r="L444" s="20" t="s">
        <v>1362</v>
      </c>
      <c r="M444" s="20">
        <v>5</v>
      </c>
      <c r="N444" s="20">
        <v>1</v>
      </c>
      <c r="O444" s="20">
        <v>100</v>
      </c>
      <c r="P444" s="20">
        <v>1</v>
      </c>
      <c r="Q444" s="20">
        <v>2</v>
      </c>
      <c r="R444" s="20">
        <v>14.21</v>
      </c>
      <c r="S444" s="20">
        <v>1</v>
      </c>
      <c r="T444" s="55">
        <v>45107</v>
      </c>
      <c r="U444" s="20"/>
      <c r="V444" s="20"/>
      <c r="W444" s="60"/>
      <c r="X444" s="8"/>
      <c r="Y444" s="8"/>
      <c r="Z444" s="8"/>
    </row>
    <row r="445" spans="1:26">
      <c r="A445" s="25" t="s">
        <v>1363</v>
      </c>
      <c r="B445" s="25" t="s">
        <v>1364</v>
      </c>
      <c r="C445" s="25" t="s">
        <v>294</v>
      </c>
      <c r="D445" s="25">
        <v>3000</v>
      </c>
      <c r="E445" s="25" t="s">
        <v>332</v>
      </c>
      <c r="F445" s="25" t="s">
        <v>1365</v>
      </c>
      <c r="G445" s="96">
        <v>3</v>
      </c>
      <c r="H445" s="25" t="s">
        <v>382</v>
      </c>
      <c r="I445" s="25">
        <v>4.79</v>
      </c>
      <c r="J445" s="25" t="s">
        <v>1365</v>
      </c>
      <c r="K445" s="25">
        <v>0</v>
      </c>
      <c r="L445" s="25" t="s">
        <v>1365</v>
      </c>
      <c r="M445" s="25">
        <v>3</v>
      </c>
      <c r="N445" s="25">
        <v>1</v>
      </c>
      <c r="O445" s="25">
        <v>50</v>
      </c>
      <c r="P445" s="25">
        <v>1</v>
      </c>
      <c r="Q445" s="25">
        <v>2</v>
      </c>
      <c r="R445" s="25">
        <v>14.37</v>
      </c>
      <c r="S445" s="25">
        <v>1</v>
      </c>
      <c r="T445" s="61">
        <v>45107</v>
      </c>
      <c r="U445" s="25"/>
      <c r="V445" s="25"/>
      <c r="W445" s="62"/>
      <c r="X445" s="8"/>
      <c r="Y445" s="8"/>
      <c r="Z445" s="8"/>
    </row>
    <row r="446" spans="1:26">
      <c r="A446" s="20" t="s">
        <v>902</v>
      </c>
      <c r="B446" s="20" t="s">
        <v>1366</v>
      </c>
      <c r="C446" s="20" t="s">
        <v>294</v>
      </c>
      <c r="D446" s="20">
        <v>5000</v>
      </c>
      <c r="E446" s="20" t="s">
        <v>332</v>
      </c>
      <c r="F446" s="20" t="s">
        <v>1367</v>
      </c>
      <c r="G446" s="97">
        <v>5</v>
      </c>
      <c r="H446" s="20" t="s">
        <v>382</v>
      </c>
      <c r="I446" s="20">
        <v>2.87</v>
      </c>
      <c r="J446" s="20" t="s">
        <v>1367</v>
      </c>
      <c r="K446" s="20">
        <v>0</v>
      </c>
      <c r="L446" s="20" t="s">
        <v>1367</v>
      </c>
      <c r="M446" s="20">
        <v>5</v>
      </c>
      <c r="N446" s="20">
        <v>1</v>
      </c>
      <c r="O446" s="20">
        <v>50</v>
      </c>
      <c r="P446" s="20">
        <v>1</v>
      </c>
      <c r="Q446" s="20">
        <v>2</v>
      </c>
      <c r="R446" s="20">
        <v>14.37</v>
      </c>
      <c r="S446" s="20">
        <v>1</v>
      </c>
      <c r="T446" s="55">
        <v>45107</v>
      </c>
      <c r="U446" s="20"/>
      <c r="V446" s="20"/>
      <c r="W446" s="60"/>
      <c r="X446" s="8"/>
      <c r="Y446" s="8"/>
      <c r="Z446" s="8"/>
    </row>
    <row r="447" spans="1:26">
      <c r="A447" s="25" t="s">
        <v>424</v>
      </c>
      <c r="B447" s="25" t="s">
        <v>1368</v>
      </c>
      <c r="C447" s="25" t="s">
        <v>294</v>
      </c>
      <c r="D447" s="25">
        <v>1000</v>
      </c>
      <c r="E447" s="25" t="s">
        <v>332</v>
      </c>
      <c r="F447" s="25" t="s">
        <v>1369</v>
      </c>
      <c r="G447" s="96">
        <v>1</v>
      </c>
      <c r="H447" s="25" t="s">
        <v>382</v>
      </c>
      <c r="I447" s="25">
        <v>14.37</v>
      </c>
      <c r="J447" s="25" t="s">
        <v>1369</v>
      </c>
      <c r="K447" s="25">
        <v>0</v>
      </c>
      <c r="L447" s="25" t="s">
        <v>1369</v>
      </c>
      <c r="M447" s="25">
        <v>1</v>
      </c>
      <c r="N447" s="25">
        <v>1</v>
      </c>
      <c r="O447" s="25">
        <v>50</v>
      </c>
      <c r="P447" s="25">
        <v>1</v>
      </c>
      <c r="Q447" s="25">
        <v>2</v>
      </c>
      <c r="R447" s="25">
        <v>14.37</v>
      </c>
      <c r="S447" s="25">
        <v>1</v>
      </c>
      <c r="T447" s="61">
        <v>45107</v>
      </c>
      <c r="U447" s="25"/>
      <c r="V447" s="25"/>
      <c r="W447" s="62"/>
      <c r="X447" s="8"/>
      <c r="Y447" s="8"/>
      <c r="Z447" s="8"/>
    </row>
    <row r="448" spans="1:26">
      <c r="A448" s="20" t="s">
        <v>219</v>
      </c>
      <c r="B448" s="20" t="s">
        <v>1370</v>
      </c>
      <c r="C448" s="20" t="s">
        <v>294</v>
      </c>
      <c r="D448" s="20">
        <v>12</v>
      </c>
      <c r="E448" s="20" t="s">
        <v>295</v>
      </c>
      <c r="F448" s="20" t="s">
        <v>1371</v>
      </c>
      <c r="G448" s="97">
        <v>12</v>
      </c>
      <c r="H448" s="20" t="s">
        <v>295</v>
      </c>
      <c r="I448" s="20">
        <v>1.2</v>
      </c>
      <c r="J448" s="20" t="s">
        <v>1371</v>
      </c>
      <c r="K448" s="20">
        <v>0</v>
      </c>
      <c r="L448" s="20" t="s">
        <v>1371</v>
      </c>
      <c r="M448" s="20">
        <v>12</v>
      </c>
      <c r="N448" s="20">
        <v>1</v>
      </c>
      <c r="O448" s="20">
        <v>50</v>
      </c>
      <c r="P448" s="20">
        <v>1</v>
      </c>
      <c r="Q448" s="20">
        <v>2</v>
      </c>
      <c r="R448" s="20">
        <v>14.37</v>
      </c>
      <c r="S448" s="20">
        <v>1</v>
      </c>
      <c r="T448" s="55">
        <v>45107</v>
      </c>
      <c r="U448" s="20"/>
      <c r="V448" s="20"/>
      <c r="W448" s="60"/>
      <c r="X448" s="8"/>
      <c r="Y448" s="8"/>
      <c r="Z448" s="8"/>
    </row>
    <row r="449" spans="1:26">
      <c r="A449" s="25" t="s">
        <v>1372</v>
      </c>
      <c r="B449" s="25" t="s">
        <v>1373</v>
      </c>
      <c r="C449" s="25" t="s">
        <v>294</v>
      </c>
      <c r="D449" s="25">
        <v>900</v>
      </c>
      <c r="E449" s="25" t="s">
        <v>332</v>
      </c>
      <c r="F449" s="25" t="s">
        <v>1374</v>
      </c>
      <c r="G449" s="96">
        <v>1</v>
      </c>
      <c r="H449" s="25" t="s">
        <v>295</v>
      </c>
      <c r="I449" s="25">
        <v>14.37</v>
      </c>
      <c r="J449" s="25" t="s">
        <v>1374</v>
      </c>
      <c r="K449" s="25">
        <v>0</v>
      </c>
      <c r="L449" s="25" t="s">
        <v>1374</v>
      </c>
      <c r="M449" s="25">
        <v>1</v>
      </c>
      <c r="N449" s="25">
        <v>1</v>
      </c>
      <c r="O449" s="25">
        <v>50</v>
      </c>
      <c r="P449" s="25">
        <v>1.6</v>
      </c>
      <c r="Q449" s="25">
        <v>2</v>
      </c>
      <c r="R449" s="25">
        <v>14.37</v>
      </c>
      <c r="S449" s="25">
        <v>1</v>
      </c>
      <c r="T449" s="61">
        <v>45107</v>
      </c>
      <c r="U449" s="25"/>
      <c r="V449" s="25"/>
      <c r="W449" s="62"/>
      <c r="X449" s="8"/>
      <c r="Y449" s="8"/>
      <c r="Z449" s="8"/>
    </row>
    <row r="450" spans="1:26">
      <c r="A450" s="20" t="s">
        <v>1375</v>
      </c>
      <c r="B450" s="20" t="s">
        <v>1376</v>
      </c>
      <c r="C450" s="20" t="s">
        <v>294</v>
      </c>
      <c r="D450" s="20">
        <v>5000</v>
      </c>
      <c r="E450" s="20" t="s">
        <v>327</v>
      </c>
      <c r="F450" s="20" t="s">
        <v>1377</v>
      </c>
      <c r="G450" s="97">
        <v>5</v>
      </c>
      <c r="H450" s="20" t="s">
        <v>329</v>
      </c>
      <c r="I450" s="20">
        <v>2.87</v>
      </c>
      <c r="J450" s="20" t="s">
        <v>1377</v>
      </c>
      <c r="K450" s="20"/>
      <c r="L450" s="20" t="s">
        <v>1377</v>
      </c>
      <c r="M450" s="20">
        <v>5</v>
      </c>
      <c r="N450" s="20">
        <v>1</v>
      </c>
      <c r="O450" s="20">
        <v>100</v>
      </c>
      <c r="P450" s="20">
        <v>1</v>
      </c>
      <c r="Q450" s="20">
        <v>2</v>
      </c>
      <c r="R450" s="20">
        <v>14.37</v>
      </c>
      <c r="S450" s="20">
        <v>1</v>
      </c>
      <c r="T450" s="55">
        <v>45107</v>
      </c>
      <c r="U450" s="20"/>
      <c r="V450" s="20"/>
      <c r="W450" s="60"/>
      <c r="X450" s="8"/>
      <c r="Y450" s="8"/>
      <c r="Z450" s="8"/>
    </row>
    <row r="451" spans="1:26">
      <c r="A451" s="25" t="s">
        <v>692</v>
      </c>
      <c r="B451" s="25" t="s">
        <v>692</v>
      </c>
      <c r="C451" s="25" t="s">
        <v>294</v>
      </c>
      <c r="D451" s="25">
        <v>500</v>
      </c>
      <c r="E451" s="25" t="s">
        <v>332</v>
      </c>
      <c r="F451" s="25" t="s">
        <v>1378</v>
      </c>
      <c r="G451" s="96">
        <v>6</v>
      </c>
      <c r="H451" s="25" t="s">
        <v>295</v>
      </c>
      <c r="I451" s="25">
        <v>2.4</v>
      </c>
      <c r="J451" s="25" t="s">
        <v>1378</v>
      </c>
      <c r="K451" s="25"/>
      <c r="L451" s="25" t="s">
        <v>1378</v>
      </c>
      <c r="M451" s="25">
        <v>6</v>
      </c>
      <c r="N451" s="25">
        <v>1</v>
      </c>
      <c r="O451" s="25">
        <v>100</v>
      </c>
      <c r="P451" s="25">
        <v>1</v>
      </c>
      <c r="Q451" s="25">
        <v>2</v>
      </c>
      <c r="R451" s="25">
        <v>14.37</v>
      </c>
      <c r="S451" s="25">
        <v>1</v>
      </c>
      <c r="T451" s="61">
        <v>45107</v>
      </c>
      <c r="U451" s="25"/>
      <c r="V451" s="25"/>
      <c r="W451" s="62"/>
      <c r="X451" s="8"/>
      <c r="Y451" s="8"/>
      <c r="Z451" s="8"/>
    </row>
    <row r="452" spans="1:26">
      <c r="A452" s="20" t="s">
        <v>1379</v>
      </c>
      <c r="B452" s="20" t="s">
        <v>1380</v>
      </c>
      <c r="C452" s="20" t="s">
        <v>294</v>
      </c>
      <c r="D452" s="20">
        <v>125</v>
      </c>
      <c r="E452" s="20" t="s">
        <v>332</v>
      </c>
      <c r="F452" s="20" t="s">
        <v>1381</v>
      </c>
      <c r="G452" s="97">
        <v>12</v>
      </c>
      <c r="H452" s="20" t="s">
        <v>295</v>
      </c>
      <c r="I452" s="20">
        <v>1.22</v>
      </c>
      <c r="J452" s="20" t="s">
        <v>1381</v>
      </c>
      <c r="K452" s="20">
        <v>0</v>
      </c>
      <c r="L452" s="20" t="s">
        <v>1381</v>
      </c>
      <c r="M452" s="20">
        <v>12</v>
      </c>
      <c r="N452" s="20">
        <v>1</v>
      </c>
      <c r="O452" s="20">
        <v>50</v>
      </c>
      <c r="P452" s="20">
        <v>1</v>
      </c>
      <c r="Q452" s="20">
        <v>2</v>
      </c>
      <c r="R452" s="20">
        <v>14.58</v>
      </c>
      <c r="S452" s="20">
        <v>1</v>
      </c>
      <c r="T452" s="55">
        <v>45107</v>
      </c>
      <c r="U452" s="20"/>
      <c r="V452" s="20"/>
      <c r="W452" s="60"/>
      <c r="X452" s="8"/>
      <c r="Y452" s="8"/>
      <c r="Z452" s="8"/>
    </row>
    <row r="453" spans="1:26">
      <c r="A453" s="25" t="s">
        <v>462</v>
      </c>
      <c r="B453" s="25" t="s">
        <v>1380</v>
      </c>
      <c r="C453" s="25" t="s">
        <v>294</v>
      </c>
      <c r="D453" s="25">
        <v>125</v>
      </c>
      <c r="E453" s="25" t="s">
        <v>332</v>
      </c>
      <c r="F453" s="25" t="s">
        <v>1381</v>
      </c>
      <c r="G453" s="96">
        <v>12</v>
      </c>
      <c r="H453" s="25" t="s">
        <v>295</v>
      </c>
      <c r="I453" s="25">
        <v>1.22</v>
      </c>
      <c r="J453" s="25" t="s">
        <v>1381</v>
      </c>
      <c r="K453" s="25">
        <v>0</v>
      </c>
      <c r="L453" s="25" t="s">
        <v>1381</v>
      </c>
      <c r="M453" s="25">
        <v>12</v>
      </c>
      <c r="N453" s="25">
        <v>1</v>
      </c>
      <c r="O453" s="25">
        <v>50</v>
      </c>
      <c r="P453" s="25">
        <v>1</v>
      </c>
      <c r="Q453" s="25">
        <v>2</v>
      </c>
      <c r="R453" s="25">
        <v>14.58</v>
      </c>
      <c r="S453" s="25">
        <v>1</v>
      </c>
      <c r="T453" s="61">
        <v>45107</v>
      </c>
      <c r="U453" s="25"/>
      <c r="V453" s="25"/>
      <c r="W453" s="62"/>
      <c r="X453" s="8"/>
      <c r="Y453" s="8"/>
      <c r="Z453" s="8"/>
    </row>
    <row r="454" spans="1:26">
      <c r="A454" s="20" t="s">
        <v>1382</v>
      </c>
      <c r="B454" s="20" t="s">
        <v>1383</v>
      </c>
      <c r="C454" s="20" t="s">
        <v>294</v>
      </c>
      <c r="D454" s="20">
        <v>5000</v>
      </c>
      <c r="E454" s="20" t="s">
        <v>332</v>
      </c>
      <c r="F454" s="20" t="s">
        <v>1384</v>
      </c>
      <c r="G454" s="97">
        <v>5</v>
      </c>
      <c r="H454" s="20" t="s">
        <v>382</v>
      </c>
      <c r="I454" s="20">
        <v>2.92</v>
      </c>
      <c r="J454" s="20" t="s">
        <v>1384</v>
      </c>
      <c r="K454" s="20">
        <v>0</v>
      </c>
      <c r="L454" s="20" t="s">
        <v>1384</v>
      </c>
      <c r="M454" s="20">
        <v>5</v>
      </c>
      <c r="N454" s="20">
        <v>1</v>
      </c>
      <c r="O454" s="20">
        <v>50</v>
      </c>
      <c r="P454" s="20">
        <v>1</v>
      </c>
      <c r="Q454" s="20">
        <v>2</v>
      </c>
      <c r="R454" s="20">
        <v>14.58</v>
      </c>
      <c r="S454" s="20">
        <v>1</v>
      </c>
      <c r="T454" s="55">
        <v>45107</v>
      </c>
      <c r="U454" s="20"/>
      <c r="V454" s="20"/>
      <c r="W454" s="60"/>
      <c r="X454" s="8"/>
      <c r="Y454" s="8"/>
      <c r="Z454" s="8"/>
    </row>
    <row r="455" spans="1:26">
      <c r="A455" s="25" t="s">
        <v>661</v>
      </c>
      <c r="B455" s="25" t="s">
        <v>1385</v>
      </c>
      <c r="C455" s="25" t="s">
        <v>294</v>
      </c>
      <c r="D455" s="25">
        <v>250</v>
      </c>
      <c r="E455" s="25" t="s">
        <v>332</v>
      </c>
      <c r="F455" s="25" t="s">
        <v>1386</v>
      </c>
      <c r="G455" s="96">
        <v>6</v>
      </c>
      <c r="H455" s="25" t="s">
        <v>295</v>
      </c>
      <c r="I455" s="25">
        <v>2.44</v>
      </c>
      <c r="J455" s="25" t="s">
        <v>1386</v>
      </c>
      <c r="K455" s="25">
        <v>0</v>
      </c>
      <c r="L455" s="25" t="s">
        <v>1386</v>
      </c>
      <c r="M455" s="25">
        <v>6</v>
      </c>
      <c r="N455" s="25">
        <v>1</v>
      </c>
      <c r="O455" s="25">
        <v>50</v>
      </c>
      <c r="P455" s="25">
        <v>1</v>
      </c>
      <c r="Q455" s="25">
        <v>2</v>
      </c>
      <c r="R455" s="25">
        <v>14.63</v>
      </c>
      <c r="S455" s="25">
        <v>1</v>
      </c>
      <c r="T455" s="61">
        <v>45107</v>
      </c>
      <c r="U455" s="25"/>
      <c r="V455" s="25"/>
      <c r="W455" s="62"/>
      <c r="X455" s="8"/>
      <c r="Y455" s="8"/>
      <c r="Z455" s="8"/>
    </row>
    <row r="456" spans="1:26">
      <c r="A456" s="20" t="s">
        <v>1387</v>
      </c>
      <c r="B456" s="20" t="s">
        <v>1388</v>
      </c>
      <c r="C456" s="20" t="s">
        <v>294</v>
      </c>
      <c r="D456" s="20">
        <v>24</v>
      </c>
      <c r="E456" s="20" t="s">
        <v>295</v>
      </c>
      <c r="F456" s="20" t="s">
        <v>1389</v>
      </c>
      <c r="G456" s="97">
        <v>24</v>
      </c>
      <c r="H456" s="20" t="s">
        <v>295</v>
      </c>
      <c r="I456" s="20">
        <v>0.61</v>
      </c>
      <c r="J456" s="20" t="s">
        <v>1389</v>
      </c>
      <c r="K456" s="20">
        <v>0</v>
      </c>
      <c r="L456" s="20" t="s">
        <v>1389</v>
      </c>
      <c r="M456" s="20">
        <v>24</v>
      </c>
      <c r="N456" s="20">
        <v>1</v>
      </c>
      <c r="O456" s="20">
        <v>50</v>
      </c>
      <c r="P456" s="20">
        <v>1</v>
      </c>
      <c r="Q456" s="20">
        <v>2</v>
      </c>
      <c r="R456" s="20">
        <v>14.68</v>
      </c>
      <c r="S456" s="20">
        <v>1</v>
      </c>
      <c r="T456" s="55">
        <v>45107</v>
      </c>
      <c r="U456" s="20"/>
      <c r="V456" s="20"/>
      <c r="W456" s="60"/>
      <c r="X456" s="8"/>
      <c r="Y456" s="8"/>
      <c r="Z456" s="8"/>
    </row>
    <row r="457" spans="1:26">
      <c r="A457" s="25" t="s">
        <v>462</v>
      </c>
      <c r="B457" s="25" t="s">
        <v>1390</v>
      </c>
      <c r="C457" s="25" t="s">
        <v>294</v>
      </c>
      <c r="D457" s="25">
        <v>3200</v>
      </c>
      <c r="E457" s="25" t="s">
        <v>332</v>
      </c>
      <c r="F457" s="25" t="s">
        <v>1391</v>
      </c>
      <c r="G457" s="96">
        <v>1</v>
      </c>
      <c r="H457" s="25" t="s">
        <v>382</v>
      </c>
      <c r="I457" s="25">
        <v>14.68</v>
      </c>
      <c r="J457" s="25" t="s">
        <v>1391</v>
      </c>
      <c r="K457" s="25"/>
      <c r="L457" s="25" t="s">
        <v>1391</v>
      </c>
      <c r="M457" s="25">
        <v>1</v>
      </c>
      <c r="N457" s="25">
        <v>1</v>
      </c>
      <c r="O457" s="25">
        <v>100</v>
      </c>
      <c r="P457" s="25">
        <v>1</v>
      </c>
      <c r="Q457" s="25">
        <v>2</v>
      </c>
      <c r="R457" s="25">
        <v>14.68</v>
      </c>
      <c r="S457" s="25">
        <v>1</v>
      </c>
      <c r="T457" s="61">
        <v>45107</v>
      </c>
      <c r="U457" s="25"/>
      <c r="V457" s="25"/>
      <c r="W457" s="62"/>
      <c r="X457" s="8"/>
      <c r="Y457" s="8"/>
      <c r="Z457" s="8"/>
    </row>
    <row r="458" spans="1:26">
      <c r="A458" s="20" t="s">
        <v>1392</v>
      </c>
      <c r="B458" s="20" t="s">
        <v>1393</v>
      </c>
      <c r="C458" s="20" t="s">
        <v>294</v>
      </c>
      <c r="D458" s="20">
        <v>1000</v>
      </c>
      <c r="E458" s="20" t="s">
        <v>332</v>
      </c>
      <c r="F458" s="20" t="s">
        <v>1394</v>
      </c>
      <c r="G458" s="97">
        <v>1</v>
      </c>
      <c r="H458" s="20" t="s">
        <v>382</v>
      </c>
      <c r="I458" s="20">
        <v>1.84</v>
      </c>
      <c r="J458" s="20" t="s">
        <v>1394</v>
      </c>
      <c r="K458" s="20">
        <v>0</v>
      </c>
      <c r="L458" s="20" t="s">
        <v>1394</v>
      </c>
      <c r="M458" s="20">
        <v>1</v>
      </c>
      <c r="N458" s="20">
        <v>8</v>
      </c>
      <c r="O458" s="20">
        <v>50</v>
      </c>
      <c r="P458" s="20">
        <v>1</v>
      </c>
      <c r="Q458" s="20">
        <v>2</v>
      </c>
      <c r="R458" s="20">
        <v>14.68</v>
      </c>
      <c r="S458" s="20">
        <v>1</v>
      </c>
      <c r="T458" s="55">
        <v>45107</v>
      </c>
      <c r="U458" s="20"/>
      <c r="V458" s="20"/>
      <c r="W458" s="60"/>
      <c r="X458" s="8"/>
      <c r="Y458" s="8"/>
      <c r="Z458" s="8"/>
    </row>
    <row r="459" spans="1:26">
      <c r="A459" s="25" t="s">
        <v>678</v>
      </c>
      <c r="B459" s="25" t="s">
        <v>1395</v>
      </c>
      <c r="C459" s="25" t="s">
        <v>294</v>
      </c>
      <c r="D459" s="25">
        <v>6</v>
      </c>
      <c r="E459" s="25" t="s">
        <v>295</v>
      </c>
      <c r="F459" s="25" t="s">
        <v>1396</v>
      </c>
      <c r="G459" s="96">
        <v>6</v>
      </c>
      <c r="H459" s="25" t="s">
        <v>295</v>
      </c>
      <c r="I459" s="25">
        <v>2.4500000000000002</v>
      </c>
      <c r="J459" s="25" t="s">
        <v>1396</v>
      </c>
      <c r="K459" s="25">
        <v>0</v>
      </c>
      <c r="L459" s="25" t="s">
        <v>1396</v>
      </c>
      <c r="M459" s="25">
        <v>6</v>
      </c>
      <c r="N459" s="25">
        <v>1</v>
      </c>
      <c r="O459" s="25">
        <v>50</v>
      </c>
      <c r="P459" s="25">
        <v>1</v>
      </c>
      <c r="Q459" s="25">
        <v>2</v>
      </c>
      <c r="R459" s="25">
        <v>14.68</v>
      </c>
      <c r="S459" s="25">
        <v>1</v>
      </c>
      <c r="T459" s="61">
        <v>45107</v>
      </c>
      <c r="U459" s="25"/>
      <c r="V459" s="25"/>
      <c r="W459" s="62"/>
      <c r="X459" s="8"/>
      <c r="Y459" s="8"/>
      <c r="Z459" s="8"/>
    </row>
    <row r="460" spans="1:26">
      <c r="A460" s="20" t="s">
        <v>436</v>
      </c>
      <c r="B460" s="20" t="s">
        <v>1397</v>
      </c>
      <c r="C460" s="20" t="s">
        <v>294</v>
      </c>
      <c r="D460" s="20">
        <v>1000</v>
      </c>
      <c r="E460" s="20" t="s">
        <v>332</v>
      </c>
      <c r="F460" s="20" t="s">
        <v>1398</v>
      </c>
      <c r="G460" s="97">
        <v>1</v>
      </c>
      <c r="H460" s="20" t="s">
        <v>382</v>
      </c>
      <c r="I460" s="20">
        <v>14.68</v>
      </c>
      <c r="J460" s="20" t="s">
        <v>1398</v>
      </c>
      <c r="K460" s="20">
        <v>0</v>
      </c>
      <c r="L460" s="20" t="s">
        <v>1398</v>
      </c>
      <c r="M460" s="20">
        <v>1</v>
      </c>
      <c r="N460" s="20">
        <v>1</v>
      </c>
      <c r="O460" s="20">
        <v>50</v>
      </c>
      <c r="P460" s="20">
        <v>1</v>
      </c>
      <c r="Q460" s="20">
        <v>2</v>
      </c>
      <c r="R460" s="20">
        <v>14.68</v>
      </c>
      <c r="S460" s="20">
        <v>1</v>
      </c>
      <c r="T460" s="55">
        <v>45107</v>
      </c>
      <c r="U460" s="20"/>
      <c r="V460" s="20"/>
      <c r="W460" s="60"/>
      <c r="X460" s="8"/>
      <c r="Y460" s="8"/>
      <c r="Z460" s="8"/>
    </row>
    <row r="461" spans="1:26">
      <c r="A461" s="25" t="s">
        <v>372</v>
      </c>
      <c r="B461" s="25" t="s">
        <v>1399</v>
      </c>
      <c r="C461" s="25" t="s">
        <v>294</v>
      </c>
      <c r="D461" s="25">
        <v>125</v>
      </c>
      <c r="E461" s="25" t="s">
        <v>332</v>
      </c>
      <c r="F461" s="25" t="s">
        <v>1400</v>
      </c>
      <c r="G461" s="96">
        <v>12</v>
      </c>
      <c r="H461" s="25" t="s">
        <v>295</v>
      </c>
      <c r="I461" s="25">
        <v>1.22</v>
      </c>
      <c r="J461" s="25" t="s">
        <v>1400</v>
      </c>
      <c r="K461" s="25">
        <v>0</v>
      </c>
      <c r="L461" s="25" t="s">
        <v>1400</v>
      </c>
      <c r="M461" s="25">
        <v>12</v>
      </c>
      <c r="N461" s="25">
        <v>1</v>
      </c>
      <c r="O461" s="25">
        <v>50</v>
      </c>
      <c r="P461" s="25">
        <v>1</v>
      </c>
      <c r="Q461" s="25">
        <v>2</v>
      </c>
      <c r="R461" s="25">
        <v>14.68</v>
      </c>
      <c r="S461" s="25">
        <v>1</v>
      </c>
      <c r="T461" s="61">
        <v>45107</v>
      </c>
      <c r="U461" s="25"/>
      <c r="V461" s="25"/>
      <c r="W461" s="62"/>
      <c r="X461" s="8"/>
      <c r="Y461" s="8"/>
      <c r="Z461" s="8"/>
    </row>
    <row r="462" spans="1:26">
      <c r="A462" s="20">
        <v>1013</v>
      </c>
      <c r="B462" s="20" t="s">
        <v>1401</v>
      </c>
      <c r="C462" s="20" t="s">
        <v>294</v>
      </c>
      <c r="D462" s="20">
        <v>2200</v>
      </c>
      <c r="E462" s="20" t="s">
        <v>327</v>
      </c>
      <c r="F462" s="20" t="s">
        <v>1402</v>
      </c>
      <c r="G462" s="97">
        <v>2.2000000000000002</v>
      </c>
      <c r="H462" s="20" t="s">
        <v>329</v>
      </c>
      <c r="I462" s="20">
        <v>7.34</v>
      </c>
      <c r="J462" s="20" t="s">
        <v>1402</v>
      </c>
      <c r="K462" s="20">
        <v>0</v>
      </c>
      <c r="L462" s="20" t="s">
        <v>1402</v>
      </c>
      <c r="M462" s="20">
        <v>2</v>
      </c>
      <c r="N462" s="20">
        <v>1</v>
      </c>
      <c r="O462" s="20">
        <v>50</v>
      </c>
      <c r="P462" s="20">
        <v>1</v>
      </c>
      <c r="Q462" s="20">
        <v>2</v>
      </c>
      <c r="R462" s="20">
        <v>14.68</v>
      </c>
      <c r="S462" s="20">
        <v>1</v>
      </c>
      <c r="T462" s="55">
        <v>45107</v>
      </c>
      <c r="U462" s="20"/>
      <c r="V462" s="20"/>
      <c r="W462" s="60"/>
      <c r="X462" s="8"/>
      <c r="Y462" s="8"/>
      <c r="Z462" s="8"/>
    </row>
    <row r="463" spans="1:26">
      <c r="A463" s="25">
        <v>8036</v>
      </c>
      <c r="B463" s="25" t="s">
        <v>1403</v>
      </c>
      <c r="C463" s="25" t="s">
        <v>294</v>
      </c>
      <c r="D463" s="25">
        <v>2520</v>
      </c>
      <c r="E463" s="25" t="s">
        <v>332</v>
      </c>
      <c r="F463" s="25" t="s">
        <v>1404</v>
      </c>
      <c r="G463" s="96">
        <v>2.5</v>
      </c>
      <c r="H463" s="25" t="s">
        <v>382</v>
      </c>
      <c r="I463" s="25">
        <v>4.8899999999999997</v>
      </c>
      <c r="J463" s="25" t="s">
        <v>1404</v>
      </c>
      <c r="K463" s="25">
        <v>0</v>
      </c>
      <c r="L463" s="25" t="s">
        <v>1404</v>
      </c>
      <c r="M463" s="25">
        <v>3</v>
      </c>
      <c r="N463" s="25">
        <v>1</v>
      </c>
      <c r="O463" s="25">
        <v>50</v>
      </c>
      <c r="P463" s="25">
        <v>1</v>
      </c>
      <c r="Q463" s="25">
        <v>2</v>
      </c>
      <c r="R463" s="25">
        <v>14.68</v>
      </c>
      <c r="S463" s="25">
        <v>1</v>
      </c>
      <c r="T463" s="61">
        <v>45107</v>
      </c>
      <c r="U463" s="25"/>
      <c r="V463" s="25"/>
      <c r="W463" s="62"/>
      <c r="X463" s="8"/>
      <c r="Y463" s="8"/>
      <c r="Z463" s="8"/>
    </row>
    <row r="464" spans="1:26">
      <c r="A464" s="20" t="s">
        <v>1405</v>
      </c>
      <c r="B464" s="20" t="s">
        <v>1406</v>
      </c>
      <c r="C464" s="20" t="s">
        <v>294</v>
      </c>
      <c r="D464" s="20">
        <v>24</v>
      </c>
      <c r="E464" s="20" t="s">
        <v>295</v>
      </c>
      <c r="F464" s="20" t="s">
        <v>1407</v>
      </c>
      <c r="G464" s="97">
        <v>24</v>
      </c>
      <c r="H464" s="20" t="s">
        <v>295</v>
      </c>
      <c r="I464" s="20">
        <v>0.61</v>
      </c>
      <c r="J464" s="20" t="s">
        <v>1407</v>
      </c>
      <c r="K464" s="20">
        <v>0</v>
      </c>
      <c r="L464" s="20" t="s">
        <v>1407</v>
      </c>
      <c r="M464" s="20">
        <v>24</v>
      </c>
      <c r="N464" s="20">
        <v>1</v>
      </c>
      <c r="O464" s="20">
        <v>50</v>
      </c>
      <c r="P464" s="20">
        <v>1</v>
      </c>
      <c r="Q464" s="20">
        <v>2</v>
      </c>
      <c r="R464" s="20">
        <v>14.68</v>
      </c>
      <c r="S464" s="20">
        <v>1</v>
      </c>
      <c r="T464" s="55">
        <v>45107</v>
      </c>
      <c r="U464" s="20"/>
      <c r="V464" s="20"/>
      <c r="W464" s="60"/>
      <c r="X464" s="8"/>
      <c r="Y464" s="8"/>
      <c r="Z464" s="8"/>
    </row>
    <row r="465" spans="1:26">
      <c r="A465" s="25" t="s">
        <v>1405</v>
      </c>
      <c r="B465" s="25" t="s">
        <v>1408</v>
      </c>
      <c r="C465" s="25" t="s">
        <v>294</v>
      </c>
      <c r="D465" s="25">
        <v>140</v>
      </c>
      <c r="E465" s="25" t="s">
        <v>332</v>
      </c>
      <c r="F465" s="25" t="s">
        <v>1409</v>
      </c>
      <c r="G465" s="96">
        <v>12</v>
      </c>
      <c r="H465" s="25" t="s">
        <v>295</v>
      </c>
      <c r="I465" s="25">
        <v>1.22</v>
      </c>
      <c r="J465" s="25" t="s">
        <v>1409</v>
      </c>
      <c r="K465" s="25"/>
      <c r="L465" s="25" t="s">
        <v>1409</v>
      </c>
      <c r="M465" s="25">
        <v>12</v>
      </c>
      <c r="N465" s="25">
        <v>1</v>
      </c>
      <c r="O465" s="25">
        <v>100</v>
      </c>
      <c r="P465" s="25">
        <v>1</v>
      </c>
      <c r="Q465" s="25">
        <v>2</v>
      </c>
      <c r="R465" s="25">
        <v>14.68</v>
      </c>
      <c r="S465" s="25">
        <v>1</v>
      </c>
      <c r="T465" s="61">
        <v>45107</v>
      </c>
      <c r="U465" s="25"/>
      <c r="V465" s="25"/>
      <c r="W465" s="62"/>
      <c r="X465" s="8"/>
      <c r="Y465" s="8"/>
      <c r="Z465" s="8"/>
    </row>
    <row r="466" spans="1:26">
      <c r="A466" s="20">
        <v>25042</v>
      </c>
      <c r="B466" s="20" t="s">
        <v>1410</v>
      </c>
      <c r="C466" s="20" t="s">
        <v>294</v>
      </c>
      <c r="D466" s="20">
        <v>326</v>
      </c>
      <c r="E466" s="20" t="s">
        <v>332</v>
      </c>
      <c r="F466" s="20" t="s">
        <v>1411</v>
      </c>
      <c r="G466" s="97">
        <v>12</v>
      </c>
      <c r="H466" s="20" t="s">
        <v>295</v>
      </c>
      <c r="I466" s="20">
        <v>1.22</v>
      </c>
      <c r="J466" s="20" t="s">
        <v>1411</v>
      </c>
      <c r="K466" s="20"/>
      <c r="L466" s="20" t="s">
        <v>1411</v>
      </c>
      <c r="M466" s="20">
        <v>12</v>
      </c>
      <c r="N466" s="20">
        <v>1</v>
      </c>
      <c r="O466" s="20">
        <v>100</v>
      </c>
      <c r="P466" s="20">
        <v>1</v>
      </c>
      <c r="Q466" s="20">
        <v>2</v>
      </c>
      <c r="R466" s="20">
        <v>14.68</v>
      </c>
      <c r="S466" s="20">
        <v>1</v>
      </c>
      <c r="T466" s="55">
        <v>45107</v>
      </c>
      <c r="U466" s="20"/>
      <c r="V466" s="20"/>
      <c r="W466" s="60"/>
      <c r="X466" s="8"/>
      <c r="Y466" s="8"/>
      <c r="Z466" s="8"/>
    </row>
    <row r="467" spans="1:26">
      <c r="A467" s="25" t="s">
        <v>1412</v>
      </c>
      <c r="B467" s="25" t="s">
        <v>1412</v>
      </c>
      <c r="C467" s="25" t="s">
        <v>294</v>
      </c>
      <c r="D467" s="25">
        <v>2330</v>
      </c>
      <c r="E467" s="25" t="s">
        <v>332</v>
      </c>
      <c r="F467" s="25" t="s">
        <v>1413</v>
      </c>
      <c r="G467" s="96">
        <v>2.33</v>
      </c>
      <c r="H467" s="25" t="s">
        <v>382</v>
      </c>
      <c r="I467" s="25">
        <v>7.34</v>
      </c>
      <c r="J467" s="25" t="s">
        <v>1413</v>
      </c>
      <c r="K467" s="25">
        <v>0</v>
      </c>
      <c r="L467" s="25" t="s">
        <v>1413</v>
      </c>
      <c r="M467" s="25">
        <v>2</v>
      </c>
      <c r="N467" s="25">
        <v>1</v>
      </c>
      <c r="O467" s="25">
        <v>50</v>
      </c>
      <c r="P467" s="25">
        <v>1</v>
      </c>
      <c r="Q467" s="25">
        <v>2</v>
      </c>
      <c r="R467" s="25">
        <v>14.68</v>
      </c>
      <c r="S467" s="25">
        <v>1</v>
      </c>
      <c r="T467" s="61">
        <v>45107</v>
      </c>
      <c r="U467" s="25"/>
      <c r="V467" s="25"/>
      <c r="W467" s="62"/>
      <c r="X467" s="8"/>
      <c r="Y467" s="8"/>
      <c r="Z467" s="8"/>
    </row>
    <row r="468" spans="1:26">
      <c r="A468" s="20" t="s">
        <v>1414</v>
      </c>
      <c r="B468" s="20" t="s">
        <v>1415</v>
      </c>
      <c r="C468" s="20" t="s">
        <v>294</v>
      </c>
      <c r="D468" s="20">
        <v>24</v>
      </c>
      <c r="E468" s="20" t="s">
        <v>295</v>
      </c>
      <c r="F468" s="20" t="s">
        <v>1416</v>
      </c>
      <c r="G468" s="97">
        <v>24</v>
      </c>
      <c r="H468" s="20" t="s">
        <v>295</v>
      </c>
      <c r="I468" s="20">
        <v>0.61</v>
      </c>
      <c r="J468" s="20" t="s">
        <v>1416</v>
      </c>
      <c r="K468" s="20"/>
      <c r="L468" s="20" t="s">
        <v>1416</v>
      </c>
      <c r="M468" s="20">
        <v>24</v>
      </c>
      <c r="N468" s="20">
        <v>1</v>
      </c>
      <c r="O468" s="20">
        <v>50</v>
      </c>
      <c r="P468" s="20">
        <v>1</v>
      </c>
      <c r="Q468" s="20">
        <v>2</v>
      </c>
      <c r="R468" s="20">
        <v>14.68</v>
      </c>
      <c r="S468" s="20">
        <v>1</v>
      </c>
      <c r="T468" s="55">
        <v>45107</v>
      </c>
      <c r="U468" s="20"/>
      <c r="V468" s="20"/>
      <c r="W468" s="60"/>
      <c r="X468" s="8"/>
      <c r="Y468" s="8"/>
      <c r="Z468" s="8"/>
    </row>
    <row r="469" spans="1:26">
      <c r="A469" s="25" t="s">
        <v>1417</v>
      </c>
      <c r="B469" s="25" t="s">
        <v>1418</v>
      </c>
      <c r="C469" s="25" t="s">
        <v>294</v>
      </c>
      <c r="D469" s="25">
        <v>2200</v>
      </c>
      <c r="E469" s="25" t="s">
        <v>327</v>
      </c>
      <c r="F469" s="25" t="s">
        <v>1419</v>
      </c>
      <c r="G469" s="96">
        <v>2.2000000000000002</v>
      </c>
      <c r="H469" s="25" t="s">
        <v>329</v>
      </c>
      <c r="I469" s="25">
        <v>7.34</v>
      </c>
      <c r="J469" s="25" t="s">
        <v>1419</v>
      </c>
      <c r="K469" s="25"/>
      <c r="L469" s="25" t="s">
        <v>1419</v>
      </c>
      <c r="M469" s="25">
        <v>2</v>
      </c>
      <c r="N469" s="25">
        <v>1</v>
      </c>
      <c r="O469" s="25">
        <v>100</v>
      </c>
      <c r="P469" s="25">
        <v>1</v>
      </c>
      <c r="Q469" s="25">
        <v>2</v>
      </c>
      <c r="R469" s="25">
        <v>14.68</v>
      </c>
      <c r="S469" s="25">
        <v>1</v>
      </c>
      <c r="T469" s="61">
        <v>45107</v>
      </c>
      <c r="U469" s="25"/>
      <c r="V469" s="25"/>
      <c r="W469" s="62"/>
      <c r="X469" s="8"/>
      <c r="Y469" s="8"/>
      <c r="Z469" s="8"/>
    </row>
    <row r="470" spans="1:26">
      <c r="A470" s="20" t="s">
        <v>474</v>
      </c>
      <c r="B470" s="20" t="s">
        <v>1420</v>
      </c>
      <c r="C470" s="20" t="s">
        <v>294</v>
      </c>
      <c r="D470" s="20">
        <v>250</v>
      </c>
      <c r="E470" s="20" t="s">
        <v>332</v>
      </c>
      <c r="F470" s="20" t="s">
        <v>1421</v>
      </c>
      <c r="G470" s="97">
        <v>9</v>
      </c>
      <c r="H470" s="20" t="s">
        <v>295</v>
      </c>
      <c r="I470" s="20">
        <v>1.65</v>
      </c>
      <c r="J470" s="20" t="s">
        <v>1421</v>
      </c>
      <c r="K470" s="20">
        <v>0</v>
      </c>
      <c r="L470" s="20" t="s">
        <v>1421</v>
      </c>
      <c r="M470" s="20">
        <v>9</v>
      </c>
      <c r="N470" s="20">
        <v>1</v>
      </c>
      <c r="O470" s="20">
        <v>50</v>
      </c>
      <c r="P470" s="20">
        <v>1</v>
      </c>
      <c r="Q470" s="20">
        <v>2</v>
      </c>
      <c r="R470" s="20">
        <v>14.84</v>
      </c>
      <c r="S470" s="20">
        <v>1</v>
      </c>
      <c r="T470" s="55">
        <v>45107</v>
      </c>
      <c r="U470" s="20"/>
      <c r="V470" s="20"/>
      <c r="W470" s="60"/>
      <c r="X470" s="8"/>
      <c r="Y470" s="8"/>
      <c r="Z470" s="8"/>
    </row>
    <row r="471" spans="1:26">
      <c r="A471" s="25" t="s">
        <v>300</v>
      </c>
      <c r="B471" s="25" t="s">
        <v>1422</v>
      </c>
      <c r="C471" s="25" t="s">
        <v>294</v>
      </c>
      <c r="D471" s="25">
        <v>44</v>
      </c>
      <c r="E471" s="25" t="s">
        <v>295</v>
      </c>
      <c r="F471" s="25" t="s">
        <v>1423</v>
      </c>
      <c r="G471" s="96">
        <v>44</v>
      </c>
      <c r="H471" s="25" t="s">
        <v>295</v>
      </c>
      <c r="I471" s="25">
        <v>0.34</v>
      </c>
      <c r="J471" s="25" t="s">
        <v>1423</v>
      </c>
      <c r="K471" s="25">
        <v>0</v>
      </c>
      <c r="L471" s="25" t="s">
        <v>1423</v>
      </c>
      <c r="M471" s="25">
        <v>44</v>
      </c>
      <c r="N471" s="25">
        <v>1</v>
      </c>
      <c r="O471" s="25">
        <v>50</v>
      </c>
      <c r="P471" s="25">
        <v>1</v>
      </c>
      <c r="Q471" s="25">
        <v>2</v>
      </c>
      <c r="R471" s="25">
        <v>14.89</v>
      </c>
      <c r="S471" s="25">
        <v>1</v>
      </c>
      <c r="T471" s="61">
        <v>45107</v>
      </c>
      <c r="U471" s="25"/>
      <c r="V471" s="25"/>
      <c r="W471" s="62"/>
      <c r="X471" s="8"/>
      <c r="Y471" s="8"/>
      <c r="Z471" s="8"/>
    </row>
    <row r="472" spans="1:26">
      <c r="A472" s="20" t="s">
        <v>1424</v>
      </c>
      <c r="B472" s="20" t="s">
        <v>132</v>
      </c>
      <c r="C472" s="20" t="s">
        <v>294</v>
      </c>
      <c r="D472" s="20">
        <v>5000</v>
      </c>
      <c r="E472" s="20" t="s">
        <v>332</v>
      </c>
      <c r="F472" s="20" t="s">
        <v>1425</v>
      </c>
      <c r="G472" s="97">
        <v>5</v>
      </c>
      <c r="H472" s="20" t="s">
        <v>382</v>
      </c>
      <c r="I472" s="20">
        <v>2.98</v>
      </c>
      <c r="J472" s="20" t="s">
        <v>1425</v>
      </c>
      <c r="K472" s="20">
        <v>0</v>
      </c>
      <c r="L472" s="20" t="s">
        <v>1425</v>
      </c>
      <c r="M472" s="20">
        <v>5</v>
      </c>
      <c r="N472" s="20">
        <v>1</v>
      </c>
      <c r="O472" s="20">
        <v>50</v>
      </c>
      <c r="P472" s="20">
        <v>1</v>
      </c>
      <c r="Q472" s="20">
        <v>2</v>
      </c>
      <c r="R472" s="20">
        <v>14.89</v>
      </c>
      <c r="S472" s="20">
        <v>1</v>
      </c>
      <c r="T472" s="55">
        <v>45107</v>
      </c>
      <c r="U472" s="20"/>
      <c r="V472" s="20"/>
      <c r="W472" s="60"/>
      <c r="X472" s="8"/>
      <c r="Y472" s="8"/>
      <c r="Z472" s="8"/>
    </row>
    <row r="473" spans="1:26">
      <c r="A473" s="25" t="s">
        <v>338</v>
      </c>
      <c r="B473" s="25" t="s">
        <v>1426</v>
      </c>
      <c r="C473" s="25" t="s">
        <v>294</v>
      </c>
      <c r="D473" s="25">
        <v>7000</v>
      </c>
      <c r="E473" s="25" t="s">
        <v>332</v>
      </c>
      <c r="F473" s="25" t="s">
        <v>1427</v>
      </c>
      <c r="G473" s="96">
        <v>7</v>
      </c>
      <c r="H473" s="25" t="s">
        <v>382</v>
      </c>
      <c r="I473" s="25">
        <v>2.14</v>
      </c>
      <c r="J473" s="25" t="s">
        <v>1427</v>
      </c>
      <c r="K473" s="25">
        <v>0</v>
      </c>
      <c r="L473" s="25" t="s">
        <v>1427</v>
      </c>
      <c r="M473" s="25">
        <v>7</v>
      </c>
      <c r="N473" s="25">
        <v>1</v>
      </c>
      <c r="O473" s="25">
        <v>50</v>
      </c>
      <c r="P473" s="25">
        <v>1</v>
      </c>
      <c r="Q473" s="25">
        <v>2</v>
      </c>
      <c r="R473" s="25">
        <v>14.95</v>
      </c>
      <c r="S473" s="25">
        <v>1</v>
      </c>
      <c r="T473" s="61">
        <v>45107</v>
      </c>
      <c r="U473" s="25"/>
      <c r="V473" s="25"/>
      <c r="W473" s="62"/>
      <c r="X473" s="8"/>
      <c r="Y473" s="8"/>
      <c r="Z473" s="8"/>
    </row>
    <row r="474" spans="1:26">
      <c r="A474" s="20" t="s">
        <v>489</v>
      </c>
      <c r="B474" s="20" t="s">
        <v>1428</v>
      </c>
      <c r="C474" s="20" t="s">
        <v>294</v>
      </c>
      <c r="D474" s="20">
        <v>8</v>
      </c>
      <c r="E474" s="20" t="s">
        <v>295</v>
      </c>
      <c r="F474" s="20" t="s">
        <v>1429</v>
      </c>
      <c r="G474" s="97">
        <v>8</v>
      </c>
      <c r="H474" s="20" t="s">
        <v>295</v>
      </c>
      <c r="I474" s="20">
        <v>1.88</v>
      </c>
      <c r="J474" s="20" t="s">
        <v>1429</v>
      </c>
      <c r="K474" s="20">
        <v>0</v>
      </c>
      <c r="L474" s="20" t="s">
        <v>1429</v>
      </c>
      <c r="M474" s="20">
        <v>8</v>
      </c>
      <c r="N474" s="20">
        <v>1</v>
      </c>
      <c r="O474" s="20">
        <v>50</v>
      </c>
      <c r="P474" s="20">
        <v>1</v>
      </c>
      <c r="Q474" s="20">
        <v>2</v>
      </c>
      <c r="R474" s="20">
        <v>15</v>
      </c>
      <c r="S474" s="20">
        <v>1</v>
      </c>
      <c r="T474" s="55">
        <v>45107</v>
      </c>
      <c r="U474" s="20"/>
      <c r="V474" s="20"/>
      <c r="W474" s="60"/>
      <c r="X474" s="8"/>
      <c r="Y474" s="8"/>
      <c r="Z474" s="8"/>
    </row>
    <row r="475" spans="1:26">
      <c r="A475" s="25">
        <v>4451</v>
      </c>
      <c r="B475" s="25" t="s">
        <v>1430</v>
      </c>
      <c r="C475" s="25" t="s">
        <v>294</v>
      </c>
      <c r="D475" s="25">
        <v>520</v>
      </c>
      <c r="E475" s="25" t="s">
        <v>332</v>
      </c>
      <c r="F475" s="25" t="s">
        <v>1431</v>
      </c>
      <c r="G475" s="96">
        <v>1</v>
      </c>
      <c r="H475" s="25" t="s">
        <v>295</v>
      </c>
      <c r="I475" s="25">
        <v>15.14</v>
      </c>
      <c r="J475" s="25" t="s">
        <v>1431</v>
      </c>
      <c r="K475" s="25"/>
      <c r="L475" s="25" t="s">
        <v>1431</v>
      </c>
      <c r="M475" s="25">
        <v>1</v>
      </c>
      <c r="N475" s="25">
        <v>1</v>
      </c>
      <c r="O475" s="25">
        <v>100</v>
      </c>
      <c r="P475" s="25">
        <v>1</v>
      </c>
      <c r="Q475" s="25">
        <v>2</v>
      </c>
      <c r="R475" s="25">
        <v>15.14</v>
      </c>
      <c r="S475" s="25">
        <v>1</v>
      </c>
      <c r="T475" s="61">
        <v>45107</v>
      </c>
      <c r="U475" s="25"/>
      <c r="V475" s="25"/>
      <c r="W475" s="62"/>
      <c r="X475" s="8"/>
      <c r="Y475" s="8"/>
      <c r="Z475" s="8"/>
    </row>
    <row r="476" spans="1:26">
      <c r="A476" s="20" t="s">
        <v>1432</v>
      </c>
      <c r="B476" s="20" t="s">
        <v>1433</v>
      </c>
      <c r="C476" s="20" t="s">
        <v>294</v>
      </c>
      <c r="D476" s="20">
        <v>4100</v>
      </c>
      <c r="E476" s="20" t="s">
        <v>332</v>
      </c>
      <c r="F476" s="20" t="s">
        <v>1434</v>
      </c>
      <c r="G476" s="97">
        <v>4.0999999999999996</v>
      </c>
      <c r="H476" s="20" t="s">
        <v>382</v>
      </c>
      <c r="I476" s="20">
        <v>3.83</v>
      </c>
      <c r="J476" s="20" t="s">
        <v>1434</v>
      </c>
      <c r="K476" s="20"/>
      <c r="L476" s="20" t="s">
        <v>1434</v>
      </c>
      <c r="M476" s="20">
        <v>4</v>
      </c>
      <c r="N476" s="20">
        <v>1</v>
      </c>
      <c r="O476" s="20">
        <v>100</v>
      </c>
      <c r="P476" s="20">
        <v>1</v>
      </c>
      <c r="Q476" s="20">
        <v>2</v>
      </c>
      <c r="R476" s="20">
        <v>15.32</v>
      </c>
      <c r="S476" s="20">
        <v>1</v>
      </c>
      <c r="T476" s="55">
        <v>45107</v>
      </c>
      <c r="U476" s="20"/>
      <c r="V476" s="20"/>
      <c r="W476" s="60"/>
      <c r="X476" s="8"/>
      <c r="Y476" s="8"/>
      <c r="Z476" s="8"/>
    </row>
    <row r="477" spans="1:26">
      <c r="A477" s="25" t="s">
        <v>198</v>
      </c>
      <c r="B477" s="25" t="s">
        <v>1435</v>
      </c>
      <c r="C477" s="25" t="s">
        <v>294</v>
      </c>
      <c r="D477" s="25">
        <v>14</v>
      </c>
      <c r="E477" s="25" t="s">
        <v>295</v>
      </c>
      <c r="F477" s="25" t="s">
        <v>1436</v>
      </c>
      <c r="G477" s="96">
        <v>14</v>
      </c>
      <c r="H477" s="25" t="s">
        <v>295</v>
      </c>
      <c r="I477" s="25">
        <v>1.0900000000000001</v>
      </c>
      <c r="J477" s="25" t="s">
        <v>1436</v>
      </c>
      <c r="K477" s="25">
        <v>0</v>
      </c>
      <c r="L477" s="25" t="s">
        <v>1436</v>
      </c>
      <c r="M477" s="25">
        <v>14</v>
      </c>
      <c r="N477" s="25">
        <v>1</v>
      </c>
      <c r="O477" s="25">
        <v>50</v>
      </c>
      <c r="P477" s="25">
        <v>1</v>
      </c>
      <c r="Q477" s="25">
        <v>2</v>
      </c>
      <c r="R477" s="25">
        <v>15.32</v>
      </c>
      <c r="S477" s="25">
        <v>1</v>
      </c>
      <c r="T477" s="61">
        <v>45107</v>
      </c>
      <c r="U477" s="25"/>
      <c r="V477" s="25"/>
      <c r="W477" s="62"/>
      <c r="X477" s="8"/>
      <c r="Y477" s="8"/>
      <c r="Z477" s="8"/>
    </row>
    <row r="478" spans="1:26">
      <c r="A478" s="20" t="s">
        <v>1437</v>
      </c>
      <c r="B478" s="20" t="s">
        <v>1438</v>
      </c>
      <c r="C478" s="20" t="s">
        <v>294</v>
      </c>
      <c r="D478" s="20">
        <v>5000</v>
      </c>
      <c r="E478" s="20" t="s">
        <v>332</v>
      </c>
      <c r="F478" s="20" t="s">
        <v>1439</v>
      </c>
      <c r="G478" s="97">
        <v>5</v>
      </c>
      <c r="H478" s="20" t="s">
        <v>382</v>
      </c>
      <c r="I478" s="20">
        <v>3.08</v>
      </c>
      <c r="J478" s="20" t="s">
        <v>1439</v>
      </c>
      <c r="K478" s="20">
        <v>0</v>
      </c>
      <c r="L478" s="20" t="s">
        <v>1439</v>
      </c>
      <c r="M478" s="20">
        <v>5</v>
      </c>
      <c r="N478" s="20">
        <v>1</v>
      </c>
      <c r="O478" s="20">
        <v>50</v>
      </c>
      <c r="P478" s="20">
        <v>1</v>
      </c>
      <c r="Q478" s="20">
        <v>2</v>
      </c>
      <c r="R478" s="20">
        <v>15.42</v>
      </c>
      <c r="S478" s="20">
        <v>1</v>
      </c>
      <c r="T478" s="55">
        <v>45107</v>
      </c>
      <c r="U478" s="20"/>
      <c r="V478" s="20"/>
      <c r="W478" s="60"/>
      <c r="X478" s="8"/>
      <c r="Y478" s="8"/>
      <c r="Z478" s="8"/>
    </row>
    <row r="479" spans="1:26">
      <c r="A479" s="25" t="s">
        <v>1440</v>
      </c>
      <c r="B479" s="25" t="s">
        <v>1441</v>
      </c>
      <c r="C479" s="25" t="s">
        <v>294</v>
      </c>
      <c r="D479" s="25">
        <v>5000</v>
      </c>
      <c r="E479" s="25" t="s">
        <v>332</v>
      </c>
      <c r="F479" s="25" t="s">
        <v>1442</v>
      </c>
      <c r="G479" s="96">
        <v>5</v>
      </c>
      <c r="H479" s="25" t="s">
        <v>382</v>
      </c>
      <c r="I479" s="25">
        <v>3.08</v>
      </c>
      <c r="J479" s="25" t="s">
        <v>1442</v>
      </c>
      <c r="K479" s="25">
        <v>0</v>
      </c>
      <c r="L479" s="25" t="s">
        <v>1442</v>
      </c>
      <c r="M479" s="25">
        <v>5</v>
      </c>
      <c r="N479" s="25">
        <v>1</v>
      </c>
      <c r="O479" s="25">
        <v>50</v>
      </c>
      <c r="P479" s="25">
        <v>1</v>
      </c>
      <c r="Q479" s="25">
        <v>2</v>
      </c>
      <c r="R479" s="25">
        <v>15.42</v>
      </c>
      <c r="S479" s="25">
        <v>1</v>
      </c>
      <c r="T479" s="61">
        <v>45107</v>
      </c>
      <c r="U479" s="25"/>
      <c r="V479" s="25"/>
      <c r="W479" s="62"/>
      <c r="X479" s="8"/>
      <c r="Y479" s="8"/>
      <c r="Z479" s="8"/>
    </row>
    <row r="480" spans="1:26">
      <c r="A480" s="20" t="s">
        <v>1379</v>
      </c>
      <c r="B480" s="20" t="s">
        <v>1443</v>
      </c>
      <c r="C480" s="20" t="s">
        <v>294</v>
      </c>
      <c r="D480" s="20">
        <v>2000</v>
      </c>
      <c r="E480" s="20" t="s">
        <v>332</v>
      </c>
      <c r="F480" s="20" t="s">
        <v>1444</v>
      </c>
      <c r="G480" s="97">
        <v>2</v>
      </c>
      <c r="H480" s="20" t="s">
        <v>382</v>
      </c>
      <c r="I480" s="20">
        <v>7.71</v>
      </c>
      <c r="J480" s="20" t="s">
        <v>1444</v>
      </c>
      <c r="K480" s="20"/>
      <c r="L480" s="20" t="s">
        <v>1444</v>
      </c>
      <c r="M480" s="20">
        <v>2</v>
      </c>
      <c r="N480" s="20">
        <v>1</v>
      </c>
      <c r="O480" s="20">
        <v>100</v>
      </c>
      <c r="P480" s="20">
        <v>1</v>
      </c>
      <c r="Q480" s="20">
        <v>2</v>
      </c>
      <c r="R480" s="20">
        <v>15.42</v>
      </c>
      <c r="S480" s="20">
        <v>1</v>
      </c>
      <c r="T480" s="55">
        <v>45107</v>
      </c>
      <c r="U480" s="20"/>
      <c r="V480" s="20"/>
      <c r="W480" s="60"/>
      <c r="X480" s="8"/>
      <c r="Y480" s="8"/>
      <c r="Z480" s="8"/>
    </row>
    <row r="481" spans="1:26">
      <c r="A481" s="25" t="s">
        <v>397</v>
      </c>
      <c r="B481" s="25" t="s">
        <v>1445</v>
      </c>
      <c r="C481" s="25" t="s">
        <v>294</v>
      </c>
      <c r="D481" s="25">
        <v>450</v>
      </c>
      <c r="E481" s="25" t="s">
        <v>332</v>
      </c>
      <c r="F481" s="25" t="s">
        <v>1446</v>
      </c>
      <c r="G481" s="96">
        <v>10</v>
      </c>
      <c r="H481" s="25" t="s">
        <v>295</v>
      </c>
      <c r="I481" s="25">
        <v>1.54</v>
      </c>
      <c r="J481" s="25" t="s">
        <v>1446</v>
      </c>
      <c r="K481" s="25">
        <v>0</v>
      </c>
      <c r="L481" s="25" t="s">
        <v>1446</v>
      </c>
      <c r="M481" s="25">
        <v>10</v>
      </c>
      <c r="N481" s="25">
        <v>1</v>
      </c>
      <c r="O481" s="25">
        <v>50</v>
      </c>
      <c r="P481" s="25">
        <v>1</v>
      </c>
      <c r="Q481" s="25">
        <v>2</v>
      </c>
      <c r="R481" s="25">
        <v>15.42</v>
      </c>
      <c r="S481" s="25">
        <v>1</v>
      </c>
      <c r="T481" s="61">
        <v>45107</v>
      </c>
      <c r="U481" s="25"/>
      <c r="V481" s="25"/>
      <c r="W481" s="62"/>
      <c r="X481" s="8"/>
      <c r="Y481" s="8"/>
      <c r="Z481" s="8"/>
    </row>
    <row r="482" spans="1:26">
      <c r="A482" s="20" t="s">
        <v>1447</v>
      </c>
      <c r="B482" s="20" t="s">
        <v>1448</v>
      </c>
      <c r="C482" s="20" t="s">
        <v>294</v>
      </c>
      <c r="D482" s="20">
        <v>2.5</v>
      </c>
      <c r="E482" s="20" t="s">
        <v>332</v>
      </c>
      <c r="F482" s="20" t="s">
        <v>1449</v>
      </c>
      <c r="G482" s="97">
        <v>1000</v>
      </c>
      <c r="H482" s="20" t="s">
        <v>295</v>
      </c>
      <c r="I482" s="20">
        <v>0.02</v>
      </c>
      <c r="J482" s="20" t="s">
        <v>1449</v>
      </c>
      <c r="K482" s="20"/>
      <c r="L482" s="20" t="s">
        <v>1449</v>
      </c>
      <c r="M482" s="20">
        <v>1000</v>
      </c>
      <c r="N482" s="20">
        <v>1</v>
      </c>
      <c r="O482" s="20">
        <v>100</v>
      </c>
      <c r="P482" s="20">
        <v>1</v>
      </c>
      <c r="Q482" s="20">
        <v>2</v>
      </c>
      <c r="R482" s="20">
        <v>15.42</v>
      </c>
      <c r="S482" s="20">
        <v>1</v>
      </c>
      <c r="T482" s="55">
        <v>45107</v>
      </c>
      <c r="U482" s="20"/>
      <c r="V482" s="20"/>
      <c r="W482" s="60"/>
      <c r="X482" s="8"/>
      <c r="Y482" s="8"/>
      <c r="Z482" s="8"/>
    </row>
    <row r="483" spans="1:26">
      <c r="A483" s="25" t="s">
        <v>681</v>
      </c>
      <c r="B483" s="25" t="s">
        <v>1450</v>
      </c>
      <c r="C483" s="25" t="s">
        <v>294</v>
      </c>
      <c r="D483" s="25">
        <v>6</v>
      </c>
      <c r="E483" s="25" t="s">
        <v>295</v>
      </c>
      <c r="F483" s="25" t="s">
        <v>1451</v>
      </c>
      <c r="G483" s="96">
        <v>6</v>
      </c>
      <c r="H483" s="25" t="s">
        <v>295</v>
      </c>
      <c r="I483" s="25">
        <v>2.57</v>
      </c>
      <c r="J483" s="25" t="s">
        <v>1451</v>
      </c>
      <c r="K483" s="25">
        <v>0</v>
      </c>
      <c r="L483" s="25" t="s">
        <v>1451</v>
      </c>
      <c r="M483" s="25">
        <v>6</v>
      </c>
      <c r="N483" s="25">
        <v>1</v>
      </c>
      <c r="O483" s="25">
        <v>50</v>
      </c>
      <c r="P483" s="25">
        <v>1</v>
      </c>
      <c r="Q483" s="25">
        <v>2</v>
      </c>
      <c r="R483" s="25">
        <v>15.42</v>
      </c>
      <c r="S483" s="25">
        <v>1</v>
      </c>
      <c r="T483" s="61">
        <v>45107</v>
      </c>
      <c r="U483" s="25"/>
      <c r="V483" s="25"/>
      <c r="W483" s="62"/>
      <c r="X483" s="8"/>
      <c r="Y483" s="8"/>
      <c r="Z483" s="8"/>
    </row>
    <row r="484" spans="1:26">
      <c r="A484" s="20" t="s">
        <v>809</v>
      </c>
      <c r="B484" s="20" t="s">
        <v>1452</v>
      </c>
      <c r="C484" s="20" t="s">
        <v>294</v>
      </c>
      <c r="D484" s="20">
        <v>5000</v>
      </c>
      <c r="E484" s="20" t="s">
        <v>332</v>
      </c>
      <c r="F484" s="20" t="s">
        <v>1453</v>
      </c>
      <c r="G484" s="97">
        <v>5</v>
      </c>
      <c r="H484" s="20" t="s">
        <v>382</v>
      </c>
      <c r="I484" s="20">
        <v>3.08</v>
      </c>
      <c r="J484" s="20" t="s">
        <v>1453</v>
      </c>
      <c r="K484" s="20">
        <v>0</v>
      </c>
      <c r="L484" s="20" t="s">
        <v>1453</v>
      </c>
      <c r="M484" s="20">
        <v>5</v>
      </c>
      <c r="N484" s="20">
        <v>1</v>
      </c>
      <c r="O484" s="20">
        <v>50</v>
      </c>
      <c r="P484" s="20">
        <v>1</v>
      </c>
      <c r="Q484" s="20">
        <v>2</v>
      </c>
      <c r="R484" s="20">
        <v>15.42</v>
      </c>
      <c r="S484" s="20">
        <v>1</v>
      </c>
      <c r="T484" s="55">
        <v>45107</v>
      </c>
      <c r="U484" s="20"/>
      <c r="V484" s="20"/>
      <c r="W484" s="60"/>
      <c r="X484" s="8"/>
      <c r="Y484" s="8"/>
      <c r="Z484" s="8"/>
    </row>
    <row r="485" spans="1:26">
      <c r="A485" s="25" t="s">
        <v>1454</v>
      </c>
      <c r="B485" s="25" t="s">
        <v>1454</v>
      </c>
      <c r="C485" s="25" t="s">
        <v>294</v>
      </c>
      <c r="D485" s="25">
        <v>10</v>
      </c>
      <c r="E485" s="25" t="s">
        <v>295</v>
      </c>
      <c r="F485" s="25" t="s">
        <v>1455</v>
      </c>
      <c r="G485" s="96">
        <v>10</v>
      </c>
      <c r="H485" s="25" t="s">
        <v>295</v>
      </c>
      <c r="I485" s="25">
        <v>1.54</v>
      </c>
      <c r="J485" s="25" t="s">
        <v>1455</v>
      </c>
      <c r="K485" s="25"/>
      <c r="L485" s="25" t="s">
        <v>1456</v>
      </c>
      <c r="M485" s="25">
        <v>1</v>
      </c>
      <c r="N485" s="25">
        <v>10</v>
      </c>
      <c r="O485" s="25">
        <v>50</v>
      </c>
      <c r="P485" s="25">
        <v>1</v>
      </c>
      <c r="Q485" s="25">
        <v>2</v>
      </c>
      <c r="R485" s="25">
        <v>15.42</v>
      </c>
      <c r="S485" s="25">
        <v>1</v>
      </c>
      <c r="T485" s="61">
        <v>45107</v>
      </c>
      <c r="U485" s="25"/>
      <c r="V485" s="25"/>
      <c r="W485" s="62"/>
      <c r="X485" s="8"/>
      <c r="Y485" s="8"/>
      <c r="Z485" s="8"/>
    </row>
    <row r="486" spans="1:26">
      <c r="A486" s="20" t="s">
        <v>717</v>
      </c>
      <c r="B486" s="20" t="s">
        <v>1438</v>
      </c>
      <c r="C486" s="20" t="s">
        <v>294</v>
      </c>
      <c r="D486" s="20">
        <v>5000</v>
      </c>
      <c r="E486" s="20" t="s">
        <v>332</v>
      </c>
      <c r="F486" s="20" t="s">
        <v>1439</v>
      </c>
      <c r="G486" s="97">
        <v>5</v>
      </c>
      <c r="H486" s="20" t="s">
        <v>382</v>
      </c>
      <c r="I486" s="20">
        <v>3.08</v>
      </c>
      <c r="J486" s="20" t="s">
        <v>1439</v>
      </c>
      <c r="K486" s="20">
        <v>0</v>
      </c>
      <c r="L486" s="20" t="s">
        <v>1439</v>
      </c>
      <c r="M486" s="20">
        <v>5</v>
      </c>
      <c r="N486" s="20">
        <v>1</v>
      </c>
      <c r="O486" s="20">
        <v>50</v>
      </c>
      <c r="P486" s="20">
        <v>1</v>
      </c>
      <c r="Q486" s="20">
        <v>1</v>
      </c>
      <c r="R486" s="20">
        <v>15.42</v>
      </c>
      <c r="S486" s="20">
        <v>1</v>
      </c>
      <c r="T486" s="55">
        <v>45107</v>
      </c>
      <c r="U486" s="20"/>
      <c r="V486" s="20"/>
      <c r="W486" s="60"/>
      <c r="X486" s="8"/>
      <c r="Y486" s="8"/>
      <c r="Z486" s="8"/>
    </row>
    <row r="487" spans="1:26">
      <c r="A487" s="25" t="s">
        <v>1457</v>
      </c>
      <c r="B487" s="25" t="s">
        <v>1438</v>
      </c>
      <c r="C487" s="25" t="s">
        <v>294</v>
      </c>
      <c r="D487" s="25">
        <v>5000</v>
      </c>
      <c r="E487" s="25" t="s">
        <v>332</v>
      </c>
      <c r="F487" s="25" t="s">
        <v>1439</v>
      </c>
      <c r="G487" s="96">
        <v>5</v>
      </c>
      <c r="H487" s="25" t="s">
        <v>382</v>
      </c>
      <c r="I487" s="25">
        <v>3.08</v>
      </c>
      <c r="J487" s="25" t="s">
        <v>1439</v>
      </c>
      <c r="K487" s="25">
        <v>0</v>
      </c>
      <c r="L487" s="25" t="s">
        <v>1439</v>
      </c>
      <c r="M487" s="25">
        <v>5</v>
      </c>
      <c r="N487" s="25">
        <v>1</v>
      </c>
      <c r="O487" s="25">
        <v>100</v>
      </c>
      <c r="P487" s="25">
        <v>1</v>
      </c>
      <c r="Q487" s="25">
        <v>2</v>
      </c>
      <c r="R487" s="25">
        <v>15.42</v>
      </c>
      <c r="S487" s="25">
        <v>1</v>
      </c>
      <c r="T487" s="61">
        <v>45107</v>
      </c>
      <c r="U487" s="25"/>
      <c r="V487" s="25"/>
      <c r="W487" s="62"/>
      <c r="X487" s="8"/>
      <c r="Y487" s="8"/>
      <c r="Z487" s="8"/>
    </row>
    <row r="488" spans="1:26">
      <c r="A488" s="20" t="s">
        <v>194</v>
      </c>
      <c r="B488" s="20" t="s">
        <v>59</v>
      </c>
      <c r="C488" s="20" t="s">
        <v>294</v>
      </c>
      <c r="D488" s="20">
        <v>8</v>
      </c>
      <c r="E488" s="20" t="s">
        <v>295</v>
      </c>
      <c r="F488" s="20" t="s">
        <v>1458</v>
      </c>
      <c r="G488" s="97">
        <v>8</v>
      </c>
      <c r="H488" s="20" t="s">
        <v>295</v>
      </c>
      <c r="I488" s="20">
        <v>1.94</v>
      </c>
      <c r="J488" s="20" t="s">
        <v>1458</v>
      </c>
      <c r="K488" s="20">
        <v>0</v>
      </c>
      <c r="L488" s="20" t="s">
        <v>1458</v>
      </c>
      <c r="M488" s="20">
        <v>8</v>
      </c>
      <c r="N488" s="20">
        <v>1</v>
      </c>
      <c r="O488" s="20">
        <v>50</v>
      </c>
      <c r="P488" s="20">
        <v>1</v>
      </c>
      <c r="Q488" s="20">
        <v>2</v>
      </c>
      <c r="R488" s="20">
        <v>15.53</v>
      </c>
      <c r="S488" s="20">
        <v>1</v>
      </c>
      <c r="T488" s="55">
        <v>45107</v>
      </c>
      <c r="U488" s="20"/>
      <c r="V488" s="20"/>
      <c r="W488" s="60"/>
      <c r="X488" s="8"/>
      <c r="Y488" s="8"/>
      <c r="Z488" s="8"/>
    </row>
    <row r="489" spans="1:26">
      <c r="A489" s="25" t="s">
        <v>1459</v>
      </c>
      <c r="B489" s="25" t="s">
        <v>1460</v>
      </c>
      <c r="C489" s="25" t="s">
        <v>294</v>
      </c>
      <c r="D489" s="25">
        <v>1000</v>
      </c>
      <c r="E489" s="25" t="s">
        <v>332</v>
      </c>
      <c r="F489" s="25" t="s">
        <v>1461</v>
      </c>
      <c r="G489" s="96">
        <v>1</v>
      </c>
      <c r="H489" s="25" t="s">
        <v>382</v>
      </c>
      <c r="I489" s="25">
        <v>15.58</v>
      </c>
      <c r="J489" s="25" t="s">
        <v>1461</v>
      </c>
      <c r="K489" s="25"/>
      <c r="L489" s="25" t="s">
        <v>1461</v>
      </c>
      <c r="M489" s="25">
        <v>1</v>
      </c>
      <c r="N489" s="25">
        <v>1</v>
      </c>
      <c r="O489" s="25">
        <v>100</v>
      </c>
      <c r="P489" s="25">
        <v>1</v>
      </c>
      <c r="Q489" s="25">
        <v>2</v>
      </c>
      <c r="R489" s="25">
        <v>15.58</v>
      </c>
      <c r="S489" s="25">
        <v>1</v>
      </c>
      <c r="T489" s="61">
        <v>45107</v>
      </c>
      <c r="U489" s="25"/>
      <c r="V489" s="25"/>
      <c r="W489" s="62"/>
      <c r="X489" s="8"/>
      <c r="Y489" s="8"/>
      <c r="Z489" s="8"/>
    </row>
    <row r="490" spans="1:26">
      <c r="A490" s="20" t="s">
        <v>783</v>
      </c>
      <c r="B490" s="20" t="s">
        <v>1462</v>
      </c>
      <c r="C490" s="20" t="s">
        <v>294</v>
      </c>
      <c r="D490" s="20">
        <v>5000</v>
      </c>
      <c r="E490" s="20" t="s">
        <v>332</v>
      </c>
      <c r="F490" s="20" t="s">
        <v>1463</v>
      </c>
      <c r="G490" s="97">
        <v>5</v>
      </c>
      <c r="H490" s="20" t="s">
        <v>382</v>
      </c>
      <c r="I490" s="20">
        <v>3.13</v>
      </c>
      <c r="J490" s="20" t="s">
        <v>1463</v>
      </c>
      <c r="K490" s="20">
        <v>0</v>
      </c>
      <c r="L490" s="20" t="s">
        <v>1463</v>
      </c>
      <c r="M490" s="20">
        <v>5</v>
      </c>
      <c r="N490" s="20">
        <v>1</v>
      </c>
      <c r="O490" s="20">
        <v>50</v>
      </c>
      <c r="P490" s="20">
        <v>1</v>
      </c>
      <c r="Q490" s="20">
        <v>2</v>
      </c>
      <c r="R490" s="20">
        <v>15.63</v>
      </c>
      <c r="S490" s="20">
        <v>1</v>
      </c>
      <c r="T490" s="55">
        <v>45107</v>
      </c>
      <c r="U490" s="20"/>
      <c r="V490" s="20"/>
      <c r="W490" s="60"/>
      <c r="X490" s="8"/>
      <c r="Y490" s="8"/>
      <c r="Z490" s="8"/>
    </row>
    <row r="491" spans="1:26">
      <c r="A491" s="25" t="s">
        <v>167</v>
      </c>
      <c r="B491" s="25" t="s">
        <v>1464</v>
      </c>
      <c r="C491" s="25" t="s">
        <v>294</v>
      </c>
      <c r="D491" s="25">
        <v>1000</v>
      </c>
      <c r="E491" s="25" t="s">
        <v>332</v>
      </c>
      <c r="F491" s="25" t="s">
        <v>1465</v>
      </c>
      <c r="G491" s="96">
        <v>1</v>
      </c>
      <c r="H491" s="25" t="s">
        <v>382</v>
      </c>
      <c r="I491" s="25">
        <v>15.63</v>
      </c>
      <c r="J491" s="25" t="s">
        <v>1465</v>
      </c>
      <c r="K491" s="25">
        <v>0</v>
      </c>
      <c r="L491" s="25" t="s">
        <v>1465</v>
      </c>
      <c r="M491" s="25">
        <v>1</v>
      </c>
      <c r="N491" s="25">
        <v>1</v>
      </c>
      <c r="O491" s="25">
        <v>50</v>
      </c>
      <c r="P491" s="25">
        <v>1</v>
      </c>
      <c r="Q491" s="25">
        <v>2</v>
      </c>
      <c r="R491" s="25">
        <v>15.63</v>
      </c>
      <c r="S491" s="25">
        <v>1</v>
      </c>
      <c r="T491" s="61">
        <v>45107</v>
      </c>
      <c r="U491" s="25"/>
      <c r="V491" s="25"/>
      <c r="W491" s="62"/>
      <c r="X491" s="8"/>
      <c r="Y491" s="8"/>
      <c r="Z491" s="8"/>
    </row>
    <row r="492" spans="1:26">
      <c r="A492" s="20" t="s">
        <v>1466</v>
      </c>
      <c r="B492" s="20" t="s">
        <v>1467</v>
      </c>
      <c r="C492" s="20" t="s">
        <v>294</v>
      </c>
      <c r="D492" s="20">
        <v>5000</v>
      </c>
      <c r="E492" s="20" t="s">
        <v>332</v>
      </c>
      <c r="F492" s="20" t="s">
        <v>1468</v>
      </c>
      <c r="G492" s="97">
        <v>5</v>
      </c>
      <c r="H492" s="20" t="s">
        <v>382</v>
      </c>
      <c r="I492" s="20">
        <v>3.15</v>
      </c>
      <c r="J492" s="20" t="s">
        <v>1468</v>
      </c>
      <c r="K492" s="20">
        <v>0</v>
      </c>
      <c r="L492" s="20" t="s">
        <v>1468</v>
      </c>
      <c r="M492" s="20">
        <v>5</v>
      </c>
      <c r="N492" s="20">
        <v>1</v>
      </c>
      <c r="O492" s="20">
        <v>50</v>
      </c>
      <c r="P492" s="20">
        <v>1</v>
      </c>
      <c r="Q492" s="20">
        <v>2</v>
      </c>
      <c r="R492" s="20">
        <v>15.74</v>
      </c>
      <c r="S492" s="20">
        <v>1</v>
      </c>
      <c r="T492" s="55">
        <v>45107</v>
      </c>
      <c r="U492" s="20"/>
      <c r="V492" s="20"/>
      <c r="W492" s="60"/>
      <c r="X492" s="8"/>
      <c r="Y492" s="8"/>
      <c r="Z492" s="8"/>
    </row>
    <row r="493" spans="1:26">
      <c r="A493" s="25" t="s">
        <v>1469</v>
      </c>
      <c r="B493" s="25" t="s">
        <v>1470</v>
      </c>
      <c r="C493" s="25" t="s">
        <v>294</v>
      </c>
      <c r="D493" s="25">
        <v>1</v>
      </c>
      <c r="E493" s="25" t="s">
        <v>295</v>
      </c>
      <c r="F493" s="25" t="s">
        <v>1471</v>
      </c>
      <c r="G493" s="96">
        <v>1</v>
      </c>
      <c r="H493" s="25" t="s">
        <v>295</v>
      </c>
      <c r="I493" s="25">
        <v>15.74</v>
      </c>
      <c r="J493" s="25" t="s">
        <v>1471</v>
      </c>
      <c r="K493" s="25">
        <v>0</v>
      </c>
      <c r="L493" s="25" t="s">
        <v>1471</v>
      </c>
      <c r="M493" s="25">
        <v>1</v>
      </c>
      <c r="N493" s="25">
        <v>1</v>
      </c>
      <c r="O493" s="25">
        <v>50</v>
      </c>
      <c r="P493" s="25">
        <v>1</v>
      </c>
      <c r="Q493" s="25">
        <v>2</v>
      </c>
      <c r="R493" s="25">
        <v>15.74</v>
      </c>
      <c r="S493" s="25">
        <v>1</v>
      </c>
      <c r="T493" s="61">
        <v>45107</v>
      </c>
      <c r="U493" s="25"/>
      <c r="V493" s="25"/>
      <c r="W493" s="62"/>
      <c r="X493" s="8"/>
      <c r="Y493" s="8"/>
      <c r="Z493" s="8"/>
    </row>
    <row r="494" spans="1:26">
      <c r="A494" s="20" t="s">
        <v>1472</v>
      </c>
      <c r="B494" s="20" t="s">
        <v>1473</v>
      </c>
      <c r="C494" s="20" t="s">
        <v>294</v>
      </c>
      <c r="D494" s="20">
        <v>2200</v>
      </c>
      <c r="E494" s="20" t="s">
        <v>327</v>
      </c>
      <c r="F494" s="20" t="s">
        <v>1474</v>
      </c>
      <c r="G494" s="97">
        <v>2.2000000000000002</v>
      </c>
      <c r="H494" s="20" t="s">
        <v>329</v>
      </c>
      <c r="I494" s="20">
        <v>7.87</v>
      </c>
      <c r="J494" s="20" t="s">
        <v>1474</v>
      </c>
      <c r="K494" s="20">
        <v>0</v>
      </c>
      <c r="L494" s="20" t="s">
        <v>1474</v>
      </c>
      <c r="M494" s="20">
        <v>2</v>
      </c>
      <c r="N494" s="20">
        <v>1</v>
      </c>
      <c r="O494" s="20">
        <v>50</v>
      </c>
      <c r="P494" s="20">
        <v>1</v>
      </c>
      <c r="Q494" s="20">
        <v>2</v>
      </c>
      <c r="R494" s="20">
        <v>15.74</v>
      </c>
      <c r="S494" s="20">
        <v>1</v>
      </c>
      <c r="T494" s="55">
        <v>45107</v>
      </c>
      <c r="U494" s="20"/>
      <c r="V494" s="20"/>
      <c r="W494" s="60"/>
      <c r="X494" s="8"/>
      <c r="Y494" s="8"/>
      <c r="Z494" s="8"/>
    </row>
    <row r="495" spans="1:26">
      <c r="A495" s="25" t="s">
        <v>1475</v>
      </c>
      <c r="B495" s="25" t="s">
        <v>1476</v>
      </c>
      <c r="C495" s="25" t="s">
        <v>294</v>
      </c>
      <c r="D495" s="25">
        <v>1140</v>
      </c>
      <c r="E495" s="25" t="s">
        <v>332</v>
      </c>
      <c r="F495" s="25" t="s">
        <v>1477</v>
      </c>
      <c r="G495" s="96">
        <v>1.1399999999999999</v>
      </c>
      <c r="H495" s="25" t="s">
        <v>382</v>
      </c>
      <c r="I495" s="25">
        <v>15.74</v>
      </c>
      <c r="J495" s="25" t="s">
        <v>1477</v>
      </c>
      <c r="K495" s="25">
        <v>0</v>
      </c>
      <c r="L495" s="25" t="s">
        <v>1477</v>
      </c>
      <c r="M495" s="25">
        <v>1</v>
      </c>
      <c r="N495" s="25">
        <v>1</v>
      </c>
      <c r="O495" s="25">
        <v>50</v>
      </c>
      <c r="P495" s="25">
        <v>1</v>
      </c>
      <c r="Q495" s="25">
        <v>2</v>
      </c>
      <c r="R495" s="25">
        <v>15.74</v>
      </c>
      <c r="S495" s="25">
        <v>1</v>
      </c>
      <c r="T495" s="61">
        <v>45107</v>
      </c>
      <c r="U495" s="25"/>
      <c r="V495" s="25"/>
      <c r="W495" s="62"/>
      <c r="X495" s="8"/>
      <c r="Y495" s="8"/>
      <c r="Z495" s="8"/>
    </row>
    <row r="496" spans="1:26">
      <c r="A496" s="20" t="s">
        <v>1478</v>
      </c>
      <c r="B496" s="20" t="s">
        <v>1479</v>
      </c>
      <c r="C496" s="20" t="s">
        <v>294</v>
      </c>
      <c r="D496" s="20">
        <v>4100</v>
      </c>
      <c r="E496" s="20" t="s">
        <v>332</v>
      </c>
      <c r="F496" s="20" t="s">
        <v>1480</v>
      </c>
      <c r="G496" s="97">
        <v>4.0999999999999996</v>
      </c>
      <c r="H496" s="20" t="s">
        <v>382</v>
      </c>
      <c r="I496" s="20">
        <v>3.94</v>
      </c>
      <c r="J496" s="20" t="s">
        <v>1480</v>
      </c>
      <c r="K496" s="20"/>
      <c r="L496" s="20" t="s">
        <v>1480</v>
      </c>
      <c r="M496" s="20">
        <v>4</v>
      </c>
      <c r="N496" s="20">
        <v>1</v>
      </c>
      <c r="O496" s="20">
        <v>100</v>
      </c>
      <c r="P496" s="20">
        <v>1</v>
      </c>
      <c r="Q496" s="20">
        <v>2</v>
      </c>
      <c r="R496" s="20">
        <v>15.74</v>
      </c>
      <c r="S496" s="20">
        <v>1</v>
      </c>
      <c r="T496" s="55">
        <v>45107</v>
      </c>
      <c r="U496" s="20"/>
      <c r="V496" s="20"/>
      <c r="W496" s="60"/>
      <c r="X496" s="8"/>
      <c r="Y496" s="8"/>
      <c r="Z496" s="8"/>
    </row>
    <row r="497" spans="1:497">
      <c r="A497" s="25" t="s">
        <v>1065</v>
      </c>
      <c r="B497" s="25" t="s">
        <v>1481</v>
      </c>
      <c r="C497" s="25" t="s">
        <v>294</v>
      </c>
      <c r="D497" s="25">
        <v>6000</v>
      </c>
      <c r="E497" s="25" t="s">
        <v>332</v>
      </c>
      <c r="F497" s="25" t="s">
        <v>1482</v>
      </c>
      <c r="G497" s="96">
        <v>6</v>
      </c>
      <c r="H497" s="25" t="s">
        <v>382</v>
      </c>
      <c r="I497" s="25">
        <v>1.31</v>
      </c>
      <c r="J497" s="25" t="s">
        <v>1482</v>
      </c>
      <c r="K497" s="25"/>
      <c r="L497" s="25" t="s">
        <v>1482</v>
      </c>
      <c r="M497" s="25">
        <v>6</v>
      </c>
      <c r="N497" s="25">
        <v>2</v>
      </c>
      <c r="O497" s="25">
        <v>100</v>
      </c>
      <c r="P497" s="25">
        <v>1</v>
      </c>
      <c r="Q497" s="25">
        <v>2</v>
      </c>
      <c r="R497" s="25">
        <v>15.74</v>
      </c>
      <c r="S497" s="25">
        <v>1</v>
      </c>
      <c r="T497" s="61">
        <v>45107</v>
      </c>
      <c r="U497" s="25"/>
      <c r="V497" s="25"/>
      <c r="W497" s="62"/>
      <c r="X497" s="8"/>
      <c r="Y497" s="8"/>
      <c r="Z497" s="8"/>
    </row>
    <row r="498" spans="1:497">
      <c r="A498" s="20" t="s">
        <v>421</v>
      </c>
      <c r="B498" s="20" t="s">
        <v>1483</v>
      </c>
      <c r="C498" s="20" t="s">
        <v>294</v>
      </c>
      <c r="D498" s="20">
        <v>1000</v>
      </c>
      <c r="E498" s="20" t="s">
        <v>332</v>
      </c>
      <c r="F498" s="20" t="s">
        <v>1484</v>
      </c>
      <c r="G498" s="97">
        <v>1</v>
      </c>
      <c r="H498" s="20" t="s">
        <v>382</v>
      </c>
      <c r="I498" s="20">
        <v>15.74</v>
      </c>
      <c r="J498" s="20" t="s">
        <v>1484</v>
      </c>
      <c r="K498" s="20">
        <v>0</v>
      </c>
      <c r="L498" s="20" t="s">
        <v>1484</v>
      </c>
      <c r="M498" s="20">
        <v>1</v>
      </c>
      <c r="N498" s="20">
        <v>1</v>
      </c>
      <c r="O498" s="20">
        <v>50</v>
      </c>
      <c r="P498" s="20">
        <v>1</v>
      </c>
      <c r="Q498" s="20">
        <v>2</v>
      </c>
      <c r="R498" s="20">
        <v>15.74</v>
      </c>
      <c r="S498" s="20">
        <v>1</v>
      </c>
      <c r="T498" s="55">
        <v>45107</v>
      </c>
      <c r="U498" s="20"/>
      <c r="V498" s="20"/>
      <c r="W498" s="60"/>
      <c r="X498" s="8"/>
      <c r="Y498" s="8"/>
      <c r="Z498" s="8"/>
    </row>
    <row r="499" spans="1:497">
      <c r="A499" s="25" t="s">
        <v>427</v>
      </c>
      <c r="B499" s="25" t="s">
        <v>1485</v>
      </c>
      <c r="C499" s="25" t="s">
        <v>294</v>
      </c>
      <c r="D499" s="25">
        <v>1000</v>
      </c>
      <c r="E499" s="25" t="s">
        <v>332</v>
      </c>
      <c r="F499" s="25" t="s">
        <v>1486</v>
      </c>
      <c r="G499" s="96">
        <v>1</v>
      </c>
      <c r="H499" s="25" t="s">
        <v>382</v>
      </c>
      <c r="I499" s="25">
        <v>15.74</v>
      </c>
      <c r="J499" s="25" t="s">
        <v>1486</v>
      </c>
      <c r="K499" s="25">
        <v>0</v>
      </c>
      <c r="L499" s="25" t="s">
        <v>1486</v>
      </c>
      <c r="M499" s="25">
        <v>1</v>
      </c>
      <c r="N499" s="25">
        <v>1</v>
      </c>
      <c r="O499" s="25">
        <v>50</v>
      </c>
      <c r="P499" s="25">
        <v>1</v>
      </c>
      <c r="Q499" s="25">
        <v>2</v>
      </c>
      <c r="R499" s="25">
        <v>15.74</v>
      </c>
      <c r="S499" s="25">
        <v>1</v>
      </c>
      <c r="T499" s="61">
        <v>45107</v>
      </c>
      <c r="U499" s="25"/>
      <c r="V499" s="25"/>
      <c r="W499" s="62"/>
      <c r="X499" s="8"/>
      <c r="Y499" s="8"/>
      <c r="Z499" s="8"/>
    </row>
    <row r="500" spans="1:497">
      <c r="A500" s="20" t="s">
        <v>1487</v>
      </c>
      <c r="B500" s="20" t="s">
        <v>1488</v>
      </c>
      <c r="C500" s="20" t="s">
        <v>294</v>
      </c>
      <c r="D500" s="20">
        <v>1000</v>
      </c>
      <c r="E500" s="20" t="s">
        <v>332</v>
      </c>
      <c r="F500" s="20" t="s">
        <v>1489</v>
      </c>
      <c r="G500" s="97">
        <v>1</v>
      </c>
      <c r="H500" s="20" t="s">
        <v>382</v>
      </c>
      <c r="I500" s="20">
        <v>15.74</v>
      </c>
      <c r="J500" s="20" t="s">
        <v>1489</v>
      </c>
      <c r="K500" s="20">
        <v>0</v>
      </c>
      <c r="L500" s="20" t="s">
        <v>1489</v>
      </c>
      <c r="M500" s="20">
        <v>1</v>
      </c>
      <c r="N500" s="20">
        <v>1</v>
      </c>
      <c r="O500" s="20">
        <v>50</v>
      </c>
      <c r="P500" s="20">
        <v>1</v>
      </c>
      <c r="Q500" s="20">
        <v>2</v>
      </c>
      <c r="R500" s="20">
        <v>15.74</v>
      </c>
      <c r="S500" s="20">
        <v>1</v>
      </c>
      <c r="T500" s="55">
        <v>45107</v>
      </c>
      <c r="U500" s="20"/>
      <c r="V500" s="20"/>
      <c r="W500" s="60"/>
      <c r="X500" s="8"/>
      <c r="Y500" s="8"/>
      <c r="Z500" s="8"/>
    </row>
    <row r="501" spans="1:497">
      <c r="A501" s="25" t="s">
        <v>246</v>
      </c>
      <c r="B501" s="25" t="s">
        <v>115</v>
      </c>
      <c r="C501" s="25" t="s">
        <v>294</v>
      </c>
      <c r="D501" s="25">
        <v>10000</v>
      </c>
      <c r="E501" s="25" t="s">
        <v>332</v>
      </c>
      <c r="F501" s="25" t="s">
        <v>1490</v>
      </c>
      <c r="G501" s="96">
        <v>10</v>
      </c>
      <c r="H501" s="25" t="s">
        <v>382</v>
      </c>
      <c r="I501" s="25">
        <v>1.57</v>
      </c>
      <c r="J501" s="25" t="s">
        <v>1490</v>
      </c>
      <c r="K501" s="25">
        <v>0</v>
      </c>
      <c r="L501" s="25" t="s">
        <v>1490</v>
      </c>
      <c r="M501" s="25">
        <v>10</v>
      </c>
      <c r="N501" s="25">
        <v>1</v>
      </c>
      <c r="O501" s="25">
        <v>50</v>
      </c>
      <c r="P501" s="25">
        <v>1</v>
      </c>
      <c r="Q501" s="25">
        <v>2</v>
      </c>
      <c r="R501" s="25">
        <v>15.74</v>
      </c>
      <c r="S501" s="25">
        <v>1</v>
      </c>
      <c r="T501" s="61">
        <v>45107</v>
      </c>
      <c r="U501" s="25"/>
      <c r="V501" s="25"/>
      <c r="W501" s="62"/>
      <c r="X501" s="8"/>
      <c r="Y501" s="8"/>
      <c r="Z501" s="8"/>
    </row>
    <row r="502" spans="1:497">
      <c r="A502" s="20" t="s">
        <v>1491</v>
      </c>
      <c r="B502" s="20" t="s">
        <v>117</v>
      </c>
      <c r="C502" s="20" t="s">
        <v>294</v>
      </c>
      <c r="D502" s="20">
        <v>9000</v>
      </c>
      <c r="E502" s="20" t="s">
        <v>332</v>
      </c>
      <c r="F502" s="20" t="s">
        <v>1492</v>
      </c>
      <c r="G502" s="97">
        <v>9</v>
      </c>
      <c r="H502" s="20" t="s">
        <v>382</v>
      </c>
      <c r="I502" s="20">
        <v>1.75</v>
      </c>
      <c r="J502" s="20" t="s">
        <v>1492</v>
      </c>
      <c r="K502" s="20">
        <v>0</v>
      </c>
      <c r="L502" s="20" t="s">
        <v>1492</v>
      </c>
      <c r="M502" s="20">
        <v>9</v>
      </c>
      <c r="N502" s="20">
        <v>1</v>
      </c>
      <c r="O502" s="20">
        <v>50</v>
      </c>
      <c r="P502" s="20">
        <v>1</v>
      </c>
      <c r="Q502" s="20">
        <v>2</v>
      </c>
      <c r="R502" s="20">
        <v>15.74</v>
      </c>
      <c r="S502" s="20">
        <v>1</v>
      </c>
      <c r="T502" s="55">
        <v>45107</v>
      </c>
      <c r="U502" s="20"/>
      <c r="V502" s="20"/>
      <c r="W502" s="60"/>
      <c r="X502" s="8"/>
      <c r="Y502" s="8"/>
      <c r="Z502" s="8"/>
    </row>
    <row r="503" spans="1:497" s="83" customFormat="1">
      <c r="A503" s="25" t="s">
        <v>1493</v>
      </c>
      <c r="B503" s="25" t="s">
        <v>1493</v>
      </c>
      <c r="C503" s="25" t="s">
        <v>294</v>
      </c>
      <c r="D503" s="25">
        <v>2000</v>
      </c>
      <c r="E503" s="25" t="s">
        <v>332</v>
      </c>
      <c r="F503" s="25" t="s">
        <v>1494</v>
      </c>
      <c r="G503" s="96">
        <v>2</v>
      </c>
      <c r="H503" s="25" t="s">
        <v>382</v>
      </c>
      <c r="I503" s="25">
        <v>7.87</v>
      </c>
      <c r="J503" s="25" t="s">
        <v>1494</v>
      </c>
      <c r="K503" s="25">
        <v>0</v>
      </c>
      <c r="L503" s="25" t="s">
        <v>1494</v>
      </c>
      <c r="M503" s="25">
        <v>2</v>
      </c>
      <c r="N503" s="25">
        <v>1</v>
      </c>
      <c r="O503" s="25">
        <v>50</v>
      </c>
      <c r="P503" s="25">
        <v>1</v>
      </c>
      <c r="Q503" s="25">
        <v>2</v>
      </c>
      <c r="R503" s="25">
        <v>15.74</v>
      </c>
      <c r="S503" s="25">
        <v>1</v>
      </c>
      <c r="T503" s="61">
        <v>45107</v>
      </c>
      <c r="U503" s="25"/>
      <c r="V503" s="25"/>
      <c r="W503" s="62"/>
      <c r="X503" s="8"/>
      <c r="Y503" s="8"/>
      <c r="Z503" s="8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</row>
    <row r="504" spans="1:497">
      <c r="A504" s="20" t="s">
        <v>1495</v>
      </c>
      <c r="B504" s="20" t="s">
        <v>1496</v>
      </c>
      <c r="C504" s="20" t="s">
        <v>294</v>
      </c>
      <c r="D504" s="20">
        <v>10.5</v>
      </c>
      <c r="E504" s="20" t="s">
        <v>332</v>
      </c>
      <c r="F504" s="20" t="s">
        <v>1497</v>
      </c>
      <c r="G504" s="97">
        <v>240</v>
      </c>
      <c r="H504" s="20" t="s">
        <v>295</v>
      </c>
      <c r="I504" s="20">
        <v>7.0000000000000007E-2</v>
      </c>
      <c r="J504" s="20" t="s">
        <v>1497</v>
      </c>
      <c r="K504" s="20">
        <v>0</v>
      </c>
      <c r="L504" s="20" t="s">
        <v>1497</v>
      </c>
      <c r="M504" s="20">
        <v>240</v>
      </c>
      <c r="N504" s="20">
        <v>1</v>
      </c>
      <c r="O504" s="20">
        <v>50</v>
      </c>
      <c r="P504" s="20">
        <v>1</v>
      </c>
      <c r="Q504" s="20">
        <v>2</v>
      </c>
      <c r="R504" s="20">
        <v>15.74</v>
      </c>
      <c r="S504" s="20">
        <v>1</v>
      </c>
      <c r="T504" s="55">
        <v>45107</v>
      </c>
      <c r="U504" s="20"/>
      <c r="V504" s="20"/>
      <c r="W504" s="60"/>
      <c r="X504" s="8"/>
      <c r="Y504" s="8"/>
      <c r="Z504" s="8"/>
    </row>
    <row r="505" spans="1:497" s="83" customFormat="1">
      <c r="A505" s="25">
        <v>40176</v>
      </c>
      <c r="B505" s="25" t="s">
        <v>1498</v>
      </c>
      <c r="C505" s="25" t="s">
        <v>294</v>
      </c>
      <c r="D505" s="25">
        <v>1000</v>
      </c>
      <c r="E505" s="25" t="s">
        <v>332</v>
      </c>
      <c r="F505" s="25" t="s">
        <v>1499</v>
      </c>
      <c r="G505" s="96">
        <v>1</v>
      </c>
      <c r="H505" s="25" t="s">
        <v>382</v>
      </c>
      <c r="I505" s="25">
        <v>15.79</v>
      </c>
      <c r="J505" s="25" t="s">
        <v>1499</v>
      </c>
      <c r="K505" s="25"/>
      <c r="L505" s="25" t="s">
        <v>1499</v>
      </c>
      <c r="M505" s="25">
        <v>1</v>
      </c>
      <c r="N505" s="25">
        <v>1</v>
      </c>
      <c r="O505" s="25">
        <v>100</v>
      </c>
      <c r="P505" s="25">
        <v>1</v>
      </c>
      <c r="Q505" s="25">
        <v>2</v>
      </c>
      <c r="R505" s="25">
        <v>15.79</v>
      </c>
      <c r="S505" s="25">
        <v>1</v>
      </c>
      <c r="T505" s="61">
        <v>45107</v>
      </c>
      <c r="U505" s="25"/>
      <c r="V505" s="25"/>
      <c r="W505" s="62"/>
      <c r="X505" s="8"/>
      <c r="Y505" s="8"/>
      <c r="Z505" s="8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</row>
    <row r="506" spans="1:497">
      <c r="A506" s="20" t="s">
        <v>1500</v>
      </c>
      <c r="B506" s="20" t="s">
        <v>1501</v>
      </c>
      <c r="C506" s="20" t="s">
        <v>294</v>
      </c>
      <c r="D506" s="20">
        <v>2000</v>
      </c>
      <c r="E506" s="20" t="s">
        <v>332</v>
      </c>
      <c r="F506" s="20" t="s">
        <v>1502</v>
      </c>
      <c r="G506" s="97">
        <v>1</v>
      </c>
      <c r="H506" s="20" t="s">
        <v>382</v>
      </c>
      <c r="I506" s="20">
        <v>15.95</v>
      </c>
      <c r="J506" s="20" t="s">
        <v>1502</v>
      </c>
      <c r="K506" s="20">
        <v>0</v>
      </c>
      <c r="L506" s="20" t="s">
        <v>1502</v>
      </c>
      <c r="M506" s="20">
        <v>1</v>
      </c>
      <c r="N506" s="20">
        <v>1</v>
      </c>
      <c r="O506" s="20">
        <v>50</v>
      </c>
      <c r="P506" s="20">
        <v>1</v>
      </c>
      <c r="Q506" s="20">
        <v>2</v>
      </c>
      <c r="R506" s="20">
        <v>15.95</v>
      </c>
      <c r="S506" s="20">
        <v>1</v>
      </c>
      <c r="T506" s="55">
        <v>45107</v>
      </c>
      <c r="U506" s="20"/>
      <c r="V506" s="20"/>
      <c r="W506" s="60"/>
      <c r="X506" s="8"/>
      <c r="Y506" s="8"/>
      <c r="Z506" s="8"/>
    </row>
    <row r="507" spans="1:497" s="83" customFormat="1">
      <c r="A507" s="25" t="s">
        <v>847</v>
      </c>
      <c r="B507" s="25" t="s">
        <v>1501</v>
      </c>
      <c r="C507" s="25" t="s">
        <v>294</v>
      </c>
      <c r="D507" s="25">
        <v>2000</v>
      </c>
      <c r="E507" s="25" t="s">
        <v>332</v>
      </c>
      <c r="F507" s="25" t="s">
        <v>1502</v>
      </c>
      <c r="G507" s="96">
        <v>1</v>
      </c>
      <c r="H507" s="25" t="s">
        <v>382</v>
      </c>
      <c r="I507" s="25">
        <v>15.95</v>
      </c>
      <c r="J507" s="25" t="s">
        <v>1502</v>
      </c>
      <c r="K507" s="25">
        <v>0</v>
      </c>
      <c r="L507" s="25" t="s">
        <v>1502</v>
      </c>
      <c r="M507" s="25">
        <v>1</v>
      </c>
      <c r="N507" s="25">
        <v>1</v>
      </c>
      <c r="O507" s="25">
        <v>50</v>
      </c>
      <c r="P507" s="25">
        <v>1</v>
      </c>
      <c r="Q507" s="25">
        <v>2</v>
      </c>
      <c r="R507" s="25">
        <v>15.95</v>
      </c>
      <c r="S507" s="25">
        <v>1</v>
      </c>
      <c r="T507" s="61">
        <v>45107</v>
      </c>
      <c r="U507" s="25"/>
      <c r="V507" s="25"/>
      <c r="W507" s="62"/>
      <c r="X507" s="8"/>
      <c r="Y507" s="8"/>
      <c r="Z507" s="8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</row>
    <row r="508" spans="1:497">
      <c r="A508" s="20" t="s">
        <v>244</v>
      </c>
      <c r="B508" s="20" t="s">
        <v>1503</v>
      </c>
      <c r="C508" s="20" t="s">
        <v>294</v>
      </c>
      <c r="D508" s="20">
        <v>9</v>
      </c>
      <c r="E508" s="20" t="s">
        <v>295</v>
      </c>
      <c r="F508" s="20" t="s">
        <v>1504</v>
      </c>
      <c r="G508" s="97">
        <v>9</v>
      </c>
      <c r="H508" s="20" t="s">
        <v>295</v>
      </c>
      <c r="I508" s="20">
        <v>1.78</v>
      </c>
      <c r="J508" s="20" t="s">
        <v>1504</v>
      </c>
      <c r="K508" s="20">
        <v>0</v>
      </c>
      <c r="L508" s="20" t="s">
        <v>1504</v>
      </c>
      <c r="M508" s="20">
        <v>9</v>
      </c>
      <c r="N508" s="20">
        <v>1</v>
      </c>
      <c r="O508" s="20">
        <v>50</v>
      </c>
      <c r="P508" s="20">
        <v>1</v>
      </c>
      <c r="Q508" s="20">
        <v>2</v>
      </c>
      <c r="R508" s="20">
        <v>16.05</v>
      </c>
      <c r="S508" s="20">
        <v>1</v>
      </c>
      <c r="T508" s="55">
        <v>45107</v>
      </c>
      <c r="U508" s="20"/>
      <c r="V508" s="20"/>
      <c r="W508" s="60"/>
      <c r="X508" s="8"/>
      <c r="Y508" s="8"/>
      <c r="Z508" s="8"/>
    </row>
    <row r="509" spans="1:497" s="83" customFormat="1">
      <c r="A509" s="25" t="s">
        <v>1505</v>
      </c>
      <c r="B509" s="25" t="s">
        <v>1506</v>
      </c>
      <c r="C509" s="25" t="s">
        <v>1243</v>
      </c>
      <c r="D509" s="25">
        <v>1000</v>
      </c>
      <c r="E509" s="25" t="s">
        <v>327</v>
      </c>
      <c r="F509" s="25" t="s">
        <v>1507</v>
      </c>
      <c r="G509" s="96">
        <v>1</v>
      </c>
      <c r="H509" s="25" t="s">
        <v>329</v>
      </c>
      <c r="I509" s="25">
        <v>1.36</v>
      </c>
      <c r="J509" s="25" t="s">
        <v>1507</v>
      </c>
      <c r="K509" s="25">
        <v>0</v>
      </c>
      <c r="L509" s="25" t="s">
        <v>1507</v>
      </c>
      <c r="M509" s="25">
        <v>1</v>
      </c>
      <c r="N509" s="25">
        <v>12</v>
      </c>
      <c r="O509" s="25">
        <v>50</v>
      </c>
      <c r="P509" s="25">
        <v>1</v>
      </c>
      <c r="Q509" s="25">
        <v>2</v>
      </c>
      <c r="R509" s="25">
        <v>16.260000000000002</v>
      </c>
      <c r="S509" s="25">
        <v>1</v>
      </c>
      <c r="T509" s="61">
        <v>45107</v>
      </c>
      <c r="U509" s="25"/>
      <c r="V509" s="25"/>
      <c r="W509" s="62"/>
      <c r="X509" s="8"/>
      <c r="Y509" s="8"/>
      <c r="Z509" s="8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</row>
    <row r="510" spans="1:497">
      <c r="A510" s="20" t="s">
        <v>735</v>
      </c>
      <c r="B510" s="20" t="s">
        <v>1508</v>
      </c>
      <c r="C510" s="20" t="s">
        <v>294</v>
      </c>
      <c r="D510" s="20">
        <v>12</v>
      </c>
      <c r="E510" s="20" t="s">
        <v>295</v>
      </c>
      <c r="F510" s="20" t="s">
        <v>1509</v>
      </c>
      <c r="G510" s="97">
        <v>12</v>
      </c>
      <c r="H510" s="20" t="s">
        <v>295</v>
      </c>
      <c r="I510" s="20">
        <v>1.36</v>
      </c>
      <c r="J510" s="20" t="s">
        <v>1509</v>
      </c>
      <c r="K510" s="20">
        <v>0</v>
      </c>
      <c r="L510" s="20" t="s">
        <v>1509</v>
      </c>
      <c r="M510" s="20">
        <v>12</v>
      </c>
      <c r="N510" s="20">
        <v>1</v>
      </c>
      <c r="O510" s="20">
        <v>50</v>
      </c>
      <c r="P510" s="20">
        <v>1</v>
      </c>
      <c r="Q510" s="20">
        <v>2</v>
      </c>
      <c r="R510" s="20">
        <v>16.32</v>
      </c>
      <c r="S510" s="20">
        <v>1</v>
      </c>
      <c r="T510" s="55">
        <v>45107</v>
      </c>
      <c r="U510" s="20"/>
      <c r="V510" s="20"/>
      <c r="W510" s="60"/>
      <c r="X510" s="8"/>
      <c r="Y510" s="8"/>
      <c r="Z510" s="8"/>
    </row>
    <row r="511" spans="1:497" s="83" customFormat="1">
      <c r="A511" s="25" t="s">
        <v>1510</v>
      </c>
      <c r="B511" s="25" t="s">
        <v>1511</v>
      </c>
      <c r="C511" s="25" t="s">
        <v>294</v>
      </c>
      <c r="D511" s="25">
        <v>5000</v>
      </c>
      <c r="E511" s="25" t="s">
        <v>332</v>
      </c>
      <c r="F511" s="25" t="s">
        <v>1512</v>
      </c>
      <c r="G511" s="96">
        <v>5</v>
      </c>
      <c r="H511" s="25" t="s">
        <v>382</v>
      </c>
      <c r="I511" s="25">
        <v>3.26</v>
      </c>
      <c r="J511" s="25" t="s">
        <v>1512</v>
      </c>
      <c r="K511" s="25">
        <v>0</v>
      </c>
      <c r="L511" s="25" t="s">
        <v>1512</v>
      </c>
      <c r="M511" s="25">
        <v>5</v>
      </c>
      <c r="N511" s="25">
        <v>1</v>
      </c>
      <c r="O511" s="25">
        <v>50</v>
      </c>
      <c r="P511" s="25">
        <v>1</v>
      </c>
      <c r="Q511" s="25">
        <v>2</v>
      </c>
      <c r="R511" s="25">
        <v>16.32</v>
      </c>
      <c r="S511" s="25">
        <v>1</v>
      </c>
      <c r="T511" s="61">
        <v>45107</v>
      </c>
      <c r="U511" s="25"/>
      <c r="V511" s="25"/>
      <c r="W511" s="62"/>
      <c r="X511" s="8"/>
      <c r="Y511" s="8"/>
      <c r="Z511" s="8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</row>
    <row r="512" spans="1:497">
      <c r="A512" s="20" t="s">
        <v>391</v>
      </c>
      <c r="B512" s="20" t="s">
        <v>1513</v>
      </c>
      <c r="C512" s="20" t="s">
        <v>294</v>
      </c>
      <c r="D512" s="20">
        <v>12</v>
      </c>
      <c r="E512" s="20" t="s">
        <v>295</v>
      </c>
      <c r="F512" s="20" t="s">
        <v>1514</v>
      </c>
      <c r="G512" s="97">
        <v>12</v>
      </c>
      <c r="H512" s="20" t="s">
        <v>295</v>
      </c>
      <c r="I512" s="20">
        <v>1.36</v>
      </c>
      <c r="J512" s="20" t="s">
        <v>1514</v>
      </c>
      <c r="K512" s="20">
        <v>0</v>
      </c>
      <c r="L512" s="20" t="s">
        <v>1514</v>
      </c>
      <c r="M512" s="20">
        <v>12</v>
      </c>
      <c r="N512" s="20">
        <v>1</v>
      </c>
      <c r="O512" s="20">
        <v>50</v>
      </c>
      <c r="P512" s="20">
        <v>1</v>
      </c>
      <c r="Q512" s="20">
        <v>2</v>
      </c>
      <c r="R512" s="20">
        <v>16.32</v>
      </c>
      <c r="S512" s="20">
        <v>1</v>
      </c>
      <c r="T512" s="55">
        <v>45107</v>
      </c>
      <c r="U512" s="20"/>
      <c r="V512" s="20"/>
      <c r="W512" s="60"/>
      <c r="X512" s="8"/>
      <c r="Y512" s="8"/>
      <c r="Z512" s="8"/>
    </row>
    <row r="513" spans="1:497" s="83" customFormat="1">
      <c r="A513" s="25" t="s">
        <v>1048</v>
      </c>
      <c r="B513" s="25" t="s">
        <v>1508</v>
      </c>
      <c r="C513" s="25" t="s">
        <v>294</v>
      </c>
      <c r="D513" s="25">
        <v>12</v>
      </c>
      <c r="E513" s="25" t="s">
        <v>295</v>
      </c>
      <c r="F513" s="25" t="s">
        <v>1509</v>
      </c>
      <c r="G513" s="96">
        <v>12</v>
      </c>
      <c r="H513" s="25" t="s">
        <v>295</v>
      </c>
      <c r="I513" s="25">
        <v>1.36</v>
      </c>
      <c r="J513" s="25" t="s">
        <v>1509</v>
      </c>
      <c r="K513" s="25">
        <v>0</v>
      </c>
      <c r="L513" s="25" t="s">
        <v>1509</v>
      </c>
      <c r="M513" s="25">
        <v>12</v>
      </c>
      <c r="N513" s="25">
        <v>1</v>
      </c>
      <c r="O513" s="25">
        <v>50</v>
      </c>
      <c r="P513" s="25">
        <v>1</v>
      </c>
      <c r="Q513" s="25">
        <v>2</v>
      </c>
      <c r="R513" s="25">
        <v>16.32</v>
      </c>
      <c r="S513" s="25">
        <v>1</v>
      </c>
      <c r="T513" s="61">
        <v>45107</v>
      </c>
      <c r="U513" s="25"/>
      <c r="V513" s="25"/>
      <c r="W513" s="62"/>
      <c r="X513" s="8"/>
      <c r="Y513" s="8"/>
      <c r="Z513" s="8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</row>
    <row r="514" spans="1:497">
      <c r="A514" s="20" t="s">
        <v>394</v>
      </c>
      <c r="B514" s="20" t="s">
        <v>1515</v>
      </c>
      <c r="C514" s="20" t="s">
        <v>294</v>
      </c>
      <c r="D514" s="20">
        <v>12</v>
      </c>
      <c r="E514" s="20" t="s">
        <v>295</v>
      </c>
      <c r="F514" s="20" t="s">
        <v>1516</v>
      </c>
      <c r="G514" s="97">
        <v>12</v>
      </c>
      <c r="H514" s="20" t="s">
        <v>295</v>
      </c>
      <c r="I514" s="20">
        <v>1.36</v>
      </c>
      <c r="J514" s="20" t="s">
        <v>1516</v>
      </c>
      <c r="K514" s="20">
        <v>0</v>
      </c>
      <c r="L514" s="20" t="s">
        <v>1516</v>
      </c>
      <c r="M514" s="20">
        <v>12</v>
      </c>
      <c r="N514" s="20">
        <v>1</v>
      </c>
      <c r="O514" s="20">
        <v>50</v>
      </c>
      <c r="P514" s="20">
        <v>1</v>
      </c>
      <c r="Q514" s="20">
        <v>2</v>
      </c>
      <c r="R514" s="20">
        <v>16.32</v>
      </c>
      <c r="S514" s="20">
        <v>1</v>
      </c>
      <c r="T514" s="55">
        <v>45107</v>
      </c>
      <c r="U514" s="20"/>
      <c r="V514" s="20"/>
      <c r="W514" s="60"/>
      <c r="X514" s="8"/>
      <c r="Y514" s="8"/>
      <c r="Z514" s="8"/>
    </row>
    <row r="515" spans="1:497" s="83" customFormat="1">
      <c r="A515" s="25" t="s">
        <v>812</v>
      </c>
      <c r="B515" s="25" t="s">
        <v>1517</v>
      </c>
      <c r="C515" s="25" t="s">
        <v>294</v>
      </c>
      <c r="D515" s="25">
        <v>5000</v>
      </c>
      <c r="E515" s="25" t="s">
        <v>332</v>
      </c>
      <c r="F515" s="25" t="s">
        <v>1518</v>
      </c>
      <c r="G515" s="96">
        <v>5</v>
      </c>
      <c r="H515" s="25" t="s">
        <v>382</v>
      </c>
      <c r="I515" s="25">
        <v>3.26</v>
      </c>
      <c r="J515" s="25" t="s">
        <v>1518</v>
      </c>
      <c r="K515" s="25">
        <v>0</v>
      </c>
      <c r="L515" s="25" t="s">
        <v>1518</v>
      </c>
      <c r="M515" s="25">
        <v>5</v>
      </c>
      <c r="N515" s="25">
        <v>1</v>
      </c>
      <c r="O515" s="25">
        <v>50</v>
      </c>
      <c r="P515" s="25">
        <v>1</v>
      </c>
      <c r="Q515" s="25">
        <v>2</v>
      </c>
      <c r="R515" s="25">
        <v>16.32</v>
      </c>
      <c r="S515" s="25">
        <v>1</v>
      </c>
      <c r="T515" s="61">
        <v>45107</v>
      </c>
      <c r="U515" s="25"/>
      <c r="V515" s="25"/>
      <c r="W515" s="62"/>
      <c r="X515" s="8"/>
      <c r="Y515" s="8"/>
      <c r="Z515" s="8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</row>
    <row r="516" spans="1:497">
      <c r="A516" s="20" t="s">
        <v>1519</v>
      </c>
      <c r="B516" s="20" t="s">
        <v>1520</v>
      </c>
      <c r="C516" s="20" t="s">
        <v>294</v>
      </c>
      <c r="D516" s="20">
        <v>1000</v>
      </c>
      <c r="E516" s="20" t="s">
        <v>332</v>
      </c>
      <c r="F516" s="20" t="s">
        <v>1521</v>
      </c>
      <c r="G516" s="97">
        <v>1</v>
      </c>
      <c r="H516" s="20" t="s">
        <v>382</v>
      </c>
      <c r="I516" s="20">
        <v>16.32</v>
      </c>
      <c r="J516" s="20" t="s">
        <v>1521</v>
      </c>
      <c r="K516" s="20">
        <v>0</v>
      </c>
      <c r="L516" s="20" t="s">
        <v>1521</v>
      </c>
      <c r="M516" s="20">
        <v>1</v>
      </c>
      <c r="N516" s="20">
        <v>1</v>
      </c>
      <c r="O516" s="20">
        <v>50</v>
      </c>
      <c r="P516" s="20">
        <v>1</v>
      </c>
      <c r="Q516" s="20">
        <v>2</v>
      </c>
      <c r="R516" s="20">
        <v>16.32</v>
      </c>
      <c r="S516" s="20">
        <v>1</v>
      </c>
      <c r="T516" s="55">
        <v>45107</v>
      </c>
      <c r="U516" s="20"/>
      <c r="V516" s="20"/>
      <c r="W516" s="60"/>
      <c r="X516" s="8"/>
      <c r="Y516" s="8"/>
      <c r="Z516" s="8"/>
    </row>
    <row r="517" spans="1:497" s="83" customFormat="1">
      <c r="A517" s="25" t="s">
        <v>471</v>
      </c>
      <c r="B517" s="25" t="s">
        <v>1522</v>
      </c>
      <c r="C517" s="25" t="s">
        <v>294</v>
      </c>
      <c r="D517" s="25">
        <v>10</v>
      </c>
      <c r="E517" s="25" t="s">
        <v>295</v>
      </c>
      <c r="F517" s="25" t="s">
        <v>1523</v>
      </c>
      <c r="G517" s="96">
        <v>10</v>
      </c>
      <c r="H517" s="25" t="s">
        <v>295</v>
      </c>
      <c r="I517" s="25">
        <v>1.64</v>
      </c>
      <c r="J517" s="25" t="s">
        <v>1523</v>
      </c>
      <c r="K517" s="25">
        <v>0</v>
      </c>
      <c r="L517" s="25" t="s">
        <v>1523</v>
      </c>
      <c r="M517" s="25">
        <v>10</v>
      </c>
      <c r="N517" s="25">
        <v>1</v>
      </c>
      <c r="O517" s="25">
        <v>50</v>
      </c>
      <c r="P517" s="25">
        <v>1</v>
      </c>
      <c r="Q517" s="25">
        <v>2</v>
      </c>
      <c r="R517" s="25">
        <v>16.37</v>
      </c>
      <c r="S517" s="25">
        <v>1</v>
      </c>
      <c r="T517" s="61">
        <v>45107</v>
      </c>
      <c r="U517" s="25"/>
      <c r="V517" s="25"/>
      <c r="W517" s="62"/>
      <c r="X517" s="8"/>
      <c r="Y517" s="8"/>
      <c r="Z517" s="8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</row>
    <row r="518" spans="1:497">
      <c r="A518" s="20" t="s">
        <v>1524</v>
      </c>
      <c r="B518" s="20" t="s">
        <v>1525</v>
      </c>
      <c r="C518" s="20" t="s">
        <v>294</v>
      </c>
      <c r="D518" s="20">
        <v>48</v>
      </c>
      <c r="E518" s="20" t="s">
        <v>295</v>
      </c>
      <c r="F518" s="20" t="s">
        <v>1526</v>
      </c>
      <c r="G518" s="97">
        <v>48</v>
      </c>
      <c r="H518" s="20" t="s">
        <v>295</v>
      </c>
      <c r="I518" s="20">
        <v>0.34</v>
      </c>
      <c r="J518" s="20" t="s">
        <v>1526</v>
      </c>
      <c r="K518" s="20">
        <v>0</v>
      </c>
      <c r="L518" s="20" t="s">
        <v>1526</v>
      </c>
      <c r="M518" s="20">
        <v>48</v>
      </c>
      <c r="N518" s="20">
        <v>1</v>
      </c>
      <c r="O518" s="20">
        <v>50</v>
      </c>
      <c r="P518" s="20">
        <v>1</v>
      </c>
      <c r="Q518" s="20">
        <v>2</v>
      </c>
      <c r="R518" s="20">
        <v>16.47</v>
      </c>
      <c r="S518" s="20">
        <v>1</v>
      </c>
      <c r="T518" s="55">
        <v>45107</v>
      </c>
      <c r="U518" s="20"/>
      <c r="V518" s="20"/>
      <c r="W518" s="60"/>
      <c r="X518" s="8"/>
      <c r="Y518" s="8"/>
      <c r="Z518" s="8"/>
    </row>
    <row r="519" spans="1:497" s="83" customFormat="1">
      <c r="A519" s="25" t="s">
        <v>1527</v>
      </c>
      <c r="B519" s="25" t="s">
        <v>1528</v>
      </c>
      <c r="C519" s="25" t="s">
        <v>1243</v>
      </c>
      <c r="D519" s="25">
        <v>1000</v>
      </c>
      <c r="E519" s="25" t="s">
        <v>327</v>
      </c>
      <c r="F519" s="25" t="s">
        <v>1529</v>
      </c>
      <c r="G519" s="96">
        <v>1</v>
      </c>
      <c r="H519" s="25" t="s">
        <v>329</v>
      </c>
      <c r="I519" s="25">
        <v>1.37</v>
      </c>
      <c r="J519" s="25" t="s">
        <v>1529</v>
      </c>
      <c r="K519" s="25">
        <v>0</v>
      </c>
      <c r="L519" s="25" t="s">
        <v>1529</v>
      </c>
      <c r="M519" s="25">
        <v>1</v>
      </c>
      <c r="N519" s="25">
        <v>12</v>
      </c>
      <c r="O519" s="25">
        <v>50</v>
      </c>
      <c r="P519" s="25">
        <v>1</v>
      </c>
      <c r="Q519" s="25">
        <v>2</v>
      </c>
      <c r="R519" s="25">
        <v>16.47</v>
      </c>
      <c r="S519" s="25">
        <v>1</v>
      </c>
      <c r="T519" s="61">
        <v>45107</v>
      </c>
      <c r="U519" s="25"/>
      <c r="V519" s="25"/>
      <c r="W519" s="62"/>
      <c r="X519" s="8"/>
      <c r="Y519" s="8"/>
      <c r="Z519" s="8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</row>
    <row r="520" spans="1:497">
      <c r="A520" s="20" t="s">
        <v>1530</v>
      </c>
      <c r="B520" s="20" t="s">
        <v>1531</v>
      </c>
      <c r="C520" s="20" t="s">
        <v>1243</v>
      </c>
      <c r="D520" s="20">
        <v>1000</v>
      </c>
      <c r="E520" s="20" t="s">
        <v>327</v>
      </c>
      <c r="F520" s="20" t="s">
        <v>1532</v>
      </c>
      <c r="G520" s="97">
        <v>1</v>
      </c>
      <c r="H520" s="20" t="s">
        <v>329</v>
      </c>
      <c r="I520" s="20">
        <v>1.37</v>
      </c>
      <c r="J520" s="20" t="s">
        <v>1532</v>
      </c>
      <c r="K520" s="20">
        <v>0</v>
      </c>
      <c r="L520" s="20" t="s">
        <v>1532</v>
      </c>
      <c r="M520" s="20">
        <v>1</v>
      </c>
      <c r="N520" s="20">
        <v>12</v>
      </c>
      <c r="O520" s="20">
        <v>50</v>
      </c>
      <c r="P520" s="20">
        <v>1</v>
      </c>
      <c r="Q520" s="20">
        <v>2</v>
      </c>
      <c r="R520" s="20">
        <v>16.47</v>
      </c>
      <c r="S520" s="20">
        <v>1</v>
      </c>
      <c r="T520" s="55">
        <v>45107</v>
      </c>
      <c r="U520" s="20"/>
      <c r="V520" s="20"/>
      <c r="W520" s="60"/>
      <c r="X520" s="8"/>
      <c r="Y520" s="8"/>
      <c r="Z520" s="8"/>
    </row>
    <row r="521" spans="1:497" s="83" customFormat="1">
      <c r="A521" s="25" t="s">
        <v>638</v>
      </c>
      <c r="B521" s="25" t="s">
        <v>1533</v>
      </c>
      <c r="C521" s="25" t="s">
        <v>294</v>
      </c>
      <c r="D521" s="25">
        <v>6</v>
      </c>
      <c r="E521" s="25" t="s">
        <v>295</v>
      </c>
      <c r="F521" s="25" t="s">
        <v>1534</v>
      </c>
      <c r="G521" s="96">
        <v>6</v>
      </c>
      <c r="H521" s="25" t="s">
        <v>295</v>
      </c>
      <c r="I521" s="25">
        <v>2.75</v>
      </c>
      <c r="J521" s="25" t="s">
        <v>1534</v>
      </c>
      <c r="K521" s="25">
        <v>0</v>
      </c>
      <c r="L521" s="25" t="s">
        <v>1534</v>
      </c>
      <c r="M521" s="25">
        <v>6</v>
      </c>
      <c r="N521" s="25">
        <v>1</v>
      </c>
      <c r="O521" s="25">
        <v>50</v>
      </c>
      <c r="P521" s="25">
        <v>1</v>
      </c>
      <c r="Q521" s="25">
        <v>2</v>
      </c>
      <c r="R521" s="25">
        <v>16.47</v>
      </c>
      <c r="S521" s="25">
        <v>1</v>
      </c>
      <c r="T521" s="61">
        <v>45107</v>
      </c>
      <c r="U521" s="25"/>
      <c r="V521" s="25"/>
      <c r="W521" s="62"/>
      <c r="X521" s="8"/>
      <c r="Y521" s="8"/>
      <c r="Z521" s="8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</row>
    <row r="522" spans="1:497">
      <c r="A522" s="20" t="s">
        <v>870</v>
      </c>
      <c r="B522" s="20" t="s">
        <v>1535</v>
      </c>
      <c r="C522" s="20" t="s">
        <v>294</v>
      </c>
      <c r="D522" s="20">
        <v>2000</v>
      </c>
      <c r="E522" s="20" t="s">
        <v>332</v>
      </c>
      <c r="F522" s="20" t="s">
        <v>1536</v>
      </c>
      <c r="G522" s="97">
        <v>2</v>
      </c>
      <c r="H522" s="20" t="s">
        <v>382</v>
      </c>
      <c r="I522" s="20">
        <v>2.08</v>
      </c>
      <c r="J522" s="20" t="s">
        <v>1536</v>
      </c>
      <c r="K522" s="20"/>
      <c r="L522" s="20" t="s">
        <v>1536</v>
      </c>
      <c r="M522" s="20">
        <v>2</v>
      </c>
      <c r="N522" s="20">
        <v>4</v>
      </c>
      <c r="O522" s="20">
        <v>100</v>
      </c>
      <c r="P522" s="20">
        <v>1</v>
      </c>
      <c r="Q522" s="20">
        <v>2</v>
      </c>
      <c r="R522" s="20">
        <v>16.63</v>
      </c>
      <c r="S522" s="20">
        <v>1</v>
      </c>
      <c r="T522" s="55">
        <v>45107</v>
      </c>
      <c r="U522" s="20"/>
      <c r="V522" s="20"/>
      <c r="W522" s="60"/>
      <c r="X522" s="8"/>
      <c r="Y522" s="8"/>
      <c r="Z522" s="8"/>
    </row>
    <row r="523" spans="1:497" s="83" customFormat="1">
      <c r="A523" s="25" t="s">
        <v>317</v>
      </c>
      <c r="B523" s="25" t="s">
        <v>1537</v>
      </c>
      <c r="C523" s="25" t="s">
        <v>294</v>
      </c>
      <c r="D523" s="25">
        <v>50</v>
      </c>
      <c r="E523" s="25" t="s">
        <v>295</v>
      </c>
      <c r="F523" s="25" t="s">
        <v>1538</v>
      </c>
      <c r="G523" s="96">
        <v>50</v>
      </c>
      <c r="H523" s="25" t="s">
        <v>295</v>
      </c>
      <c r="I523" s="25">
        <v>0.33</v>
      </c>
      <c r="J523" s="25" t="s">
        <v>1538</v>
      </c>
      <c r="K523" s="25">
        <v>0</v>
      </c>
      <c r="L523" s="25" t="s">
        <v>1538</v>
      </c>
      <c r="M523" s="25">
        <v>50</v>
      </c>
      <c r="N523" s="25">
        <v>1</v>
      </c>
      <c r="O523" s="25">
        <v>50</v>
      </c>
      <c r="P523" s="25">
        <v>1</v>
      </c>
      <c r="Q523" s="25">
        <v>2</v>
      </c>
      <c r="R523" s="25">
        <v>16.68</v>
      </c>
      <c r="S523" s="25">
        <v>1</v>
      </c>
      <c r="T523" s="61">
        <v>45107</v>
      </c>
      <c r="U523" s="25"/>
      <c r="V523" s="25"/>
      <c r="W523" s="62"/>
      <c r="X523" s="8"/>
      <c r="Y523" s="8"/>
      <c r="Z523" s="8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</row>
    <row r="524" spans="1:497">
      <c r="A524" s="20" t="s">
        <v>1539</v>
      </c>
      <c r="B524" s="20" t="s">
        <v>1540</v>
      </c>
      <c r="C524" s="20" t="s">
        <v>294</v>
      </c>
      <c r="D524" s="20">
        <v>8000</v>
      </c>
      <c r="E524" s="20" t="s">
        <v>332</v>
      </c>
      <c r="F524" s="20" t="s">
        <v>1541</v>
      </c>
      <c r="G524" s="97">
        <v>6</v>
      </c>
      <c r="H524" s="20" t="s">
        <v>295</v>
      </c>
      <c r="I524" s="20">
        <v>2.8</v>
      </c>
      <c r="J524" s="20" t="s">
        <v>1541</v>
      </c>
      <c r="K524" s="20">
        <v>0</v>
      </c>
      <c r="L524" s="20" t="s">
        <v>1541</v>
      </c>
      <c r="M524" s="20">
        <v>6</v>
      </c>
      <c r="N524" s="20">
        <v>1</v>
      </c>
      <c r="O524" s="20">
        <v>50</v>
      </c>
      <c r="P524" s="20">
        <v>1</v>
      </c>
      <c r="Q524" s="20">
        <v>2</v>
      </c>
      <c r="R524" s="20">
        <v>16.79</v>
      </c>
      <c r="S524" s="20">
        <v>1</v>
      </c>
      <c r="T524" s="55">
        <v>45107</v>
      </c>
      <c r="U524" s="20"/>
      <c r="V524" s="20"/>
      <c r="W524" s="60"/>
      <c r="X524" s="8"/>
      <c r="Y524" s="8"/>
      <c r="Z524" s="8"/>
    </row>
    <row r="525" spans="1:497" s="83" customFormat="1">
      <c r="A525" s="25" t="s">
        <v>1542</v>
      </c>
      <c r="B525" s="25" t="s">
        <v>1543</v>
      </c>
      <c r="C525" s="25" t="s">
        <v>294</v>
      </c>
      <c r="D525" s="25">
        <v>5000</v>
      </c>
      <c r="E525" s="25" t="s">
        <v>332</v>
      </c>
      <c r="F525" s="25" t="s">
        <v>1544</v>
      </c>
      <c r="G525" s="96">
        <v>5</v>
      </c>
      <c r="H525" s="25" t="s">
        <v>382</v>
      </c>
      <c r="I525" s="25">
        <v>3.36</v>
      </c>
      <c r="J525" s="25" t="s">
        <v>1544</v>
      </c>
      <c r="K525" s="25">
        <v>0</v>
      </c>
      <c r="L525" s="25" t="s">
        <v>1544</v>
      </c>
      <c r="M525" s="25">
        <v>5</v>
      </c>
      <c r="N525" s="25">
        <v>1</v>
      </c>
      <c r="O525" s="25">
        <v>50</v>
      </c>
      <c r="P525" s="25">
        <v>1</v>
      </c>
      <c r="Q525" s="25">
        <v>2</v>
      </c>
      <c r="R525" s="25">
        <v>16.79</v>
      </c>
      <c r="S525" s="25">
        <v>1</v>
      </c>
      <c r="T525" s="61">
        <v>45107</v>
      </c>
      <c r="U525" s="25"/>
      <c r="V525" s="25"/>
      <c r="W525" s="62"/>
      <c r="X525" s="8"/>
      <c r="Y525" s="8"/>
      <c r="Z525" s="8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</row>
    <row r="526" spans="1:497">
      <c r="A526" s="20" t="s">
        <v>1545</v>
      </c>
      <c r="B526" s="20" t="s">
        <v>1546</v>
      </c>
      <c r="C526" s="20" t="s">
        <v>294</v>
      </c>
      <c r="D526" s="20">
        <v>40</v>
      </c>
      <c r="E526" s="20" t="s">
        <v>295</v>
      </c>
      <c r="F526" s="20" t="s">
        <v>1547</v>
      </c>
      <c r="G526" s="97">
        <v>40</v>
      </c>
      <c r="H526" s="20" t="s">
        <v>295</v>
      </c>
      <c r="I526" s="20">
        <v>0.42</v>
      </c>
      <c r="J526" s="20" t="s">
        <v>1547</v>
      </c>
      <c r="K526" s="20"/>
      <c r="L526" s="20" t="s">
        <v>1547</v>
      </c>
      <c r="M526" s="20">
        <v>40</v>
      </c>
      <c r="N526" s="20">
        <v>1</v>
      </c>
      <c r="O526" s="20">
        <v>100</v>
      </c>
      <c r="P526" s="20">
        <v>1</v>
      </c>
      <c r="Q526" s="20">
        <v>2</v>
      </c>
      <c r="R526" s="20">
        <v>16.79</v>
      </c>
      <c r="S526" s="20">
        <v>1</v>
      </c>
      <c r="T526" s="55">
        <v>45107</v>
      </c>
      <c r="U526" s="20"/>
      <c r="V526" s="20"/>
      <c r="W526" s="60"/>
      <c r="X526" s="8"/>
      <c r="Y526" s="8"/>
      <c r="Z526" s="8"/>
    </row>
    <row r="527" spans="1:497" s="83" customFormat="1">
      <c r="A527" s="25" t="s">
        <v>388</v>
      </c>
      <c r="B527" s="25" t="s">
        <v>1543</v>
      </c>
      <c r="C527" s="25" t="s">
        <v>294</v>
      </c>
      <c r="D527" s="25">
        <v>5000</v>
      </c>
      <c r="E527" s="25" t="s">
        <v>332</v>
      </c>
      <c r="F527" s="25" t="s">
        <v>1544</v>
      </c>
      <c r="G527" s="96">
        <v>5</v>
      </c>
      <c r="H527" s="25" t="s">
        <v>382</v>
      </c>
      <c r="I527" s="25">
        <v>3.36</v>
      </c>
      <c r="J527" s="25" t="s">
        <v>1544</v>
      </c>
      <c r="K527" s="25">
        <v>0</v>
      </c>
      <c r="L527" s="25" t="s">
        <v>1544</v>
      </c>
      <c r="M527" s="25">
        <v>5</v>
      </c>
      <c r="N527" s="25">
        <v>1</v>
      </c>
      <c r="O527" s="25">
        <v>50</v>
      </c>
      <c r="P527" s="25">
        <v>1</v>
      </c>
      <c r="Q527" s="25">
        <v>2</v>
      </c>
      <c r="R527" s="25">
        <v>16.79</v>
      </c>
      <c r="S527" s="25">
        <v>1</v>
      </c>
      <c r="T527" s="61">
        <v>45107</v>
      </c>
      <c r="U527" s="25"/>
      <c r="V527" s="25"/>
      <c r="W527" s="62"/>
      <c r="X527" s="8"/>
      <c r="Y527" s="8"/>
      <c r="Z527" s="8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</row>
    <row r="528" spans="1:497">
      <c r="A528" s="20">
        <v>603</v>
      </c>
      <c r="B528" s="20" t="s">
        <v>1548</v>
      </c>
      <c r="C528" s="20" t="s">
        <v>294</v>
      </c>
      <c r="D528" s="20">
        <v>5000</v>
      </c>
      <c r="E528" s="20" t="s">
        <v>327</v>
      </c>
      <c r="F528" s="20" t="s">
        <v>1549</v>
      </c>
      <c r="G528" s="97">
        <v>5</v>
      </c>
      <c r="H528" s="20" t="s">
        <v>329</v>
      </c>
      <c r="I528" s="20">
        <v>3.36</v>
      </c>
      <c r="J528" s="20" t="s">
        <v>1549</v>
      </c>
      <c r="K528" s="20">
        <v>0</v>
      </c>
      <c r="L528" s="20" t="s">
        <v>1549</v>
      </c>
      <c r="M528" s="20">
        <v>5</v>
      </c>
      <c r="N528" s="20">
        <v>1</v>
      </c>
      <c r="O528" s="20">
        <v>50</v>
      </c>
      <c r="P528" s="20">
        <v>1</v>
      </c>
      <c r="Q528" s="20">
        <v>2</v>
      </c>
      <c r="R528" s="20">
        <v>16.79</v>
      </c>
      <c r="S528" s="20">
        <v>1</v>
      </c>
      <c r="T528" s="55">
        <v>45107</v>
      </c>
      <c r="U528" s="20"/>
      <c r="V528" s="20"/>
      <c r="W528" s="60"/>
      <c r="X528" s="8"/>
      <c r="Y528" s="8"/>
      <c r="Z528" s="8"/>
    </row>
    <row r="529" spans="1:497" s="83" customFormat="1">
      <c r="A529" s="25" t="s">
        <v>1550</v>
      </c>
      <c r="B529" s="25" t="s">
        <v>1551</v>
      </c>
      <c r="C529" s="25" t="s">
        <v>294</v>
      </c>
      <c r="D529" s="25">
        <v>1000</v>
      </c>
      <c r="E529" s="25" t="s">
        <v>332</v>
      </c>
      <c r="F529" s="25" t="s">
        <v>1552</v>
      </c>
      <c r="G529" s="96">
        <v>1</v>
      </c>
      <c r="H529" s="25" t="s">
        <v>382</v>
      </c>
      <c r="I529" s="25">
        <v>16.79</v>
      </c>
      <c r="J529" s="25" t="s">
        <v>1552</v>
      </c>
      <c r="K529" s="25">
        <v>0</v>
      </c>
      <c r="L529" s="25" t="s">
        <v>1552</v>
      </c>
      <c r="M529" s="25">
        <v>1</v>
      </c>
      <c r="N529" s="25">
        <v>1</v>
      </c>
      <c r="O529" s="25">
        <v>50</v>
      </c>
      <c r="P529" s="25">
        <v>1</v>
      </c>
      <c r="Q529" s="25">
        <v>2</v>
      </c>
      <c r="R529" s="25">
        <v>16.79</v>
      </c>
      <c r="S529" s="25">
        <v>1</v>
      </c>
      <c r="T529" s="61">
        <v>45107</v>
      </c>
      <c r="U529" s="25"/>
      <c r="V529" s="25"/>
      <c r="W529" s="62"/>
      <c r="X529" s="8"/>
      <c r="Y529" s="8"/>
      <c r="Z529" s="8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</row>
    <row r="530" spans="1:497">
      <c r="A530" s="20" t="s">
        <v>504</v>
      </c>
      <c r="B530" s="20" t="s">
        <v>504</v>
      </c>
      <c r="C530" s="20" t="s">
        <v>294</v>
      </c>
      <c r="D530" s="20">
        <v>250</v>
      </c>
      <c r="E530" s="20" t="s">
        <v>332</v>
      </c>
      <c r="F530" s="20" t="s">
        <v>1553</v>
      </c>
      <c r="G530" s="97">
        <v>10</v>
      </c>
      <c r="H530" s="20" t="s">
        <v>295</v>
      </c>
      <c r="I530" s="20">
        <v>1.68</v>
      </c>
      <c r="J530" s="20" t="s">
        <v>1553</v>
      </c>
      <c r="K530" s="20">
        <v>0</v>
      </c>
      <c r="L530" s="20" t="s">
        <v>1553</v>
      </c>
      <c r="M530" s="20">
        <v>10</v>
      </c>
      <c r="N530" s="20">
        <v>1</v>
      </c>
      <c r="O530" s="20">
        <v>50</v>
      </c>
      <c r="P530" s="20">
        <v>1</v>
      </c>
      <c r="Q530" s="20">
        <v>2</v>
      </c>
      <c r="R530" s="20">
        <v>16.79</v>
      </c>
      <c r="S530" s="20">
        <v>1</v>
      </c>
      <c r="T530" s="55">
        <v>45107</v>
      </c>
      <c r="U530" s="20"/>
      <c r="V530" s="20"/>
      <c r="W530" s="60"/>
      <c r="X530" s="8"/>
      <c r="Y530" s="8"/>
      <c r="Z530" s="8"/>
    </row>
    <row r="531" spans="1:497" s="83" customFormat="1">
      <c r="A531" s="25" t="s">
        <v>1554</v>
      </c>
      <c r="B531" s="25" t="s">
        <v>1555</v>
      </c>
      <c r="C531" s="25" t="s">
        <v>294</v>
      </c>
      <c r="D531" s="25">
        <v>2000</v>
      </c>
      <c r="E531" s="25" t="s">
        <v>332</v>
      </c>
      <c r="F531" s="25" t="s">
        <v>1556</v>
      </c>
      <c r="G531" s="96">
        <v>2</v>
      </c>
      <c r="H531" s="25" t="s">
        <v>382</v>
      </c>
      <c r="I531" s="25">
        <v>8.4</v>
      </c>
      <c r="J531" s="25" t="s">
        <v>1556</v>
      </c>
      <c r="K531" s="25">
        <v>0</v>
      </c>
      <c r="L531" s="25" t="s">
        <v>1556</v>
      </c>
      <c r="M531" s="25">
        <v>2</v>
      </c>
      <c r="N531" s="25">
        <v>1</v>
      </c>
      <c r="O531" s="25">
        <v>50</v>
      </c>
      <c r="P531" s="25">
        <v>1</v>
      </c>
      <c r="Q531" s="25">
        <v>2</v>
      </c>
      <c r="R531" s="25">
        <v>16.79</v>
      </c>
      <c r="S531" s="25">
        <v>1</v>
      </c>
      <c r="T531" s="61">
        <v>45107</v>
      </c>
      <c r="U531" s="25"/>
      <c r="V531" s="25"/>
      <c r="W531" s="62"/>
      <c r="X531" s="8"/>
      <c r="Y531" s="8"/>
      <c r="Z531" s="8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</row>
    <row r="532" spans="1:497">
      <c r="A532" s="20" t="s">
        <v>1557</v>
      </c>
      <c r="B532" s="20" t="s">
        <v>1543</v>
      </c>
      <c r="C532" s="20" t="s">
        <v>294</v>
      </c>
      <c r="D532" s="20">
        <v>5000</v>
      </c>
      <c r="E532" s="20" t="s">
        <v>332</v>
      </c>
      <c r="F532" s="20" t="s">
        <v>1544</v>
      </c>
      <c r="G532" s="97">
        <v>5</v>
      </c>
      <c r="H532" s="20" t="s">
        <v>382</v>
      </c>
      <c r="I532" s="20">
        <v>3.36</v>
      </c>
      <c r="J532" s="20" t="s">
        <v>1544</v>
      </c>
      <c r="K532" s="20">
        <v>0</v>
      </c>
      <c r="L532" s="20" t="s">
        <v>1544</v>
      </c>
      <c r="M532" s="20">
        <v>5</v>
      </c>
      <c r="N532" s="20">
        <v>1</v>
      </c>
      <c r="O532" s="20">
        <v>50</v>
      </c>
      <c r="P532" s="20">
        <v>1</v>
      </c>
      <c r="Q532" s="20">
        <v>2</v>
      </c>
      <c r="R532" s="20">
        <v>16.79</v>
      </c>
      <c r="S532" s="20">
        <v>1</v>
      </c>
      <c r="T532" s="55">
        <v>45107</v>
      </c>
      <c r="U532" s="20"/>
      <c r="V532" s="20"/>
      <c r="W532" s="60"/>
      <c r="X532" s="8"/>
      <c r="Y532" s="8"/>
      <c r="Z532" s="8"/>
    </row>
    <row r="533" spans="1:497" s="83" customFormat="1">
      <c r="A533" s="25" t="s">
        <v>1558</v>
      </c>
      <c r="B533" s="25" t="s">
        <v>1558</v>
      </c>
      <c r="C533" s="25" t="s">
        <v>294</v>
      </c>
      <c r="D533" s="25">
        <v>3000</v>
      </c>
      <c r="E533" s="25" t="s">
        <v>332</v>
      </c>
      <c r="F533" s="25" t="s">
        <v>1559</v>
      </c>
      <c r="G533" s="96">
        <v>3</v>
      </c>
      <c r="H533" s="25" t="s">
        <v>382</v>
      </c>
      <c r="I533" s="25">
        <v>5.6</v>
      </c>
      <c r="J533" s="25" t="s">
        <v>1559</v>
      </c>
      <c r="K533" s="25"/>
      <c r="L533" s="25" t="s">
        <v>1559</v>
      </c>
      <c r="M533" s="25">
        <v>3</v>
      </c>
      <c r="N533" s="25">
        <v>1</v>
      </c>
      <c r="O533" s="25">
        <v>100</v>
      </c>
      <c r="P533" s="25">
        <v>1</v>
      </c>
      <c r="Q533" s="25">
        <v>2</v>
      </c>
      <c r="R533" s="25">
        <v>16.79</v>
      </c>
      <c r="S533" s="25">
        <v>1</v>
      </c>
      <c r="T533" s="61">
        <v>45107</v>
      </c>
      <c r="U533" s="25"/>
      <c r="V533" s="25"/>
      <c r="W533" s="62"/>
      <c r="X533" s="8"/>
      <c r="Y533" s="8"/>
      <c r="Z533" s="8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</row>
    <row r="534" spans="1:497">
      <c r="A534" s="20" t="s">
        <v>1560</v>
      </c>
      <c r="B534" s="20" t="s">
        <v>1561</v>
      </c>
      <c r="C534" s="20" t="s">
        <v>294</v>
      </c>
      <c r="D534" s="20">
        <v>5000</v>
      </c>
      <c r="E534" s="20" t="s">
        <v>332</v>
      </c>
      <c r="F534" s="20" t="s">
        <v>1562</v>
      </c>
      <c r="G534" s="97">
        <v>5</v>
      </c>
      <c r="H534" s="20" t="s">
        <v>382</v>
      </c>
      <c r="I534" s="20">
        <v>3.42</v>
      </c>
      <c r="J534" s="20" t="s">
        <v>1562</v>
      </c>
      <c r="K534" s="20">
        <v>0</v>
      </c>
      <c r="L534" s="20" t="s">
        <v>1562</v>
      </c>
      <c r="M534" s="20">
        <v>5</v>
      </c>
      <c r="N534" s="20">
        <v>1</v>
      </c>
      <c r="O534" s="20">
        <v>50</v>
      </c>
      <c r="P534" s="20">
        <v>1</v>
      </c>
      <c r="Q534" s="20">
        <v>2</v>
      </c>
      <c r="R534" s="20">
        <v>17.11</v>
      </c>
      <c r="S534" s="20">
        <v>1</v>
      </c>
      <c r="T534" s="55">
        <v>45107</v>
      </c>
      <c r="U534" s="20"/>
      <c r="V534" s="20"/>
      <c r="W534" s="60"/>
      <c r="X534" s="8"/>
      <c r="Y534" s="8"/>
      <c r="Z534" s="8"/>
    </row>
    <row r="535" spans="1:497" s="83" customFormat="1">
      <c r="A535" s="25" t="s">
        <v>483</v>
      </c>
      <c r="B535" s="25" t="s">
        <v>1563</v>
      </c>
      <c r="C535" s="25" t="s">
        <v>294</v>
      </c>
      <c r="D535" s="25">
        <v>50</v>
      </c>
      <c r="E535" s="25" t="s">
        <v>332</v>
      </c>
      <c r="F535" s="25" t="s">
        <v>1564</v>
      </c>
      <c r="G535" s="96">
        <v>10</v>
      </c>
      <c r="H535" s="25" t="s">
        <v>295</v>
      </c>
      <c r="I535" s="25">
        <v>1.71</v>
      </c>
      <c r="J535" s="25" t="s">
        <v>1564</v>
      </c>
      <c r="K535" s="25">
        <v>0</v>
      </c>
      <c r="L535" s="25" t="s">
        <v>1564</v>
      </c>
      <c r="M535" s="25">
        <v>10</v>
      </c>
      <c r="N535" s="25">
        <v>1</v>
      </c>
      <c r="O535" s="25">
        <v>50</v>
      </c>
      <c r="P535" s="25">
        <v>1</v>
      </c>
      <c r="Q535" s="25">
        <v>2</v>
      </c>
      <c r="R535" s="25">
        <v>17.11</v>
      </c>
      <c r="S535" s="25">
        <v>1</v>
      </c>
      <c r="T535" s="61">
        <v>45107</v>
      </c>
      <c r="U535" s="25"/>
      <c r="V535" s="25"/>
      <c r="W535" s="62"/>
      <c r="X535" s="8"/>
      <c r="Y535" s="8"/>
      <c r="Z535" s="8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</row>
    <row r="536" spans="1:497">
      <c r="A536" s="20" t="s">
        <v>1358</v>
      </c>
      <c r="B536" s="20" t="s">
        <v>1561</v>
      </c>
      <c r="C536" s="20" t="s">
        <v>294</v>
      </c>
      <c r="D536" s="20">
        <v>5000</v>
      </c>
      <c r="E536" s="20" t="s">
        <v>332</v>
      </c>
      <c r="F536" s="20" t="s">
        <v>1562</v>
      </c>
      <c r="G536" s="97">
        <v>5</v>
      </c>
      <c r="H536" s="20" t="s">
        <v>382</v>
      </c>
      <c r="I536" s="20">
        <v>3.42</v>
      </c>
      <c r="J536" s="20" t="s">
        <v>1562</v>
      </c>
      <c r="K536" s="20">
        <v>0</v>
      </c>
      <c r="L536" s="20" t="s">
        <v>1562</v>
      </c>
      <c r="M536" s="20">
        <v>5</v>
      </c>
      <c r="N536" s="20">
        <v>1</v>
      </c>
      <c r="O536" s="20">
        <v>50</v>
      </c>
      <c r="P536" s="20">
        <v>1</v>
      </c>
      <c r="Q536" s="20">
        <v>2</v>
      </c>
      <c r="R536" s="20">
        <v>17.11</v>
      </c>
      <c r="S536" s="20">
        <v>1</v>
      </c>
      <c r="T536" s="55">
        <v>45107</v>
      </c>
      <c r="U536" s="20"/>
      <c r="V536" s="20"/>
      <c r="W536" s="60"/>
      <c r="X536" s="8"/>
      <c r="Y536" s="8"/>
      <c r="Z536" s="8"/>
    </row>
    <row r="537" spans="1:497" s="83" customFormat="1">
      <c r="A537" s="25" t="s">
        <v>201</v>
      </c>
      <c r="B537" s="25" t="s">
        <v>1565</v>
      </c>
      <c r="C537" s="25" t="s">
        <v>294</v>
      </c>
      <c r="D537" s="25">
        <v>10</v>
      </c>
      <c r="E537" s="25" t="s">
        <v>332</v>
      </c>
      <c r="F537" s="25" t="s">
        <v>1566</v>
      </c>
      <c r="G537" s="96">
        <v>10</v>
      </c>
      <c r="H537" s="25" t="s">
        <v>382</v>
      </c>
      <c r="I537" s="25">
        <v>1.73</v>
      </c>
      <c r="J537" s="25" t="s">
        <v>1566</v>
      </c>
      <c r="K537" s="25">
        <v>0</v>
      </c>
      <c r="L537" s="25" t="s">
        <v>1566</v>
      </c>
      <c r="M537" s="25">
        <v>10</v>
      </c>
      <c r="N537" s="25">
        <v>1</v>
      </c>
      <c r="O537" s="25">
        <v>50</v>
      </c>
      <c r="P537" s="25">
        <v>1</v>
      </c>
      <c r="Q537" s="25">
        <v>2</v>
      </c>
      <c r="R537" s="25">
        <v>17.32</v>
      </c>
      <c r="S537" s="25">
        <v>1</v>
      </c>
      <c r="T537" s="61">
        <v>45107</v>
      </c>
      <c r="U537" s="25"/>
      <c r="V537" s="25"/>
      <c r="W537" s="62"/>
      <c r="X537" s="8"/>
      <c r="Y537" s="8"/>
      <c r="Z537" s="8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</row>
    <row r="538" spans="1:497">
      <c r="A538" s="20" t="s">
        <v>1567</v>
      </c>
      <c r="B538" s="20" t="s">
        <v>1568</v>
      </c>
      <c r="C538" s="20" t="s">
        <v>294</v>
      </c>
      <c r="D538" s="20">
        <v>1500</v>
      </c>
      <c r="E538" s="20" t="s">
        <v>332</v>
      </c>
      <c r="F538" s="20" t="s">
        <v>1569</v>
      </c>
      <c r="G538" s="97">
        <v>1.5</v>
      </c>
      <c r="H538" s="20" t="s">
        <v>295</v>
      </c>
      <c r="I538" s="20">
        <v>8.68</v>
      </c>
      <c r="J538" s="20" t="s">
        <v>1569</v>
      </c>
      <c r="K538" s="20">
        <v>0</v>
      </c>
      <c r="L538" s="20" t="s">
        <v>1569</v>
      </c>
      <c r="M538" s="20">
        <v>2</v>
      </c>
      <c r="N538" s="20">
        <v>1</v>
      </c>
      <c r="O538" s="20">
        <v>50</v>
      </c>
      <c r="P538" s="20">
        <v>1</v>
      </c>
      <c r="Q538" s="20">
        <v>2</v>
      </c>
      <c r="R538" s="20">
        <v>17.350000000000001</v>
      </c>
      <c r="S538" s="20">
        <v>1</v>
      </c>
      <c r="T538" s="55">
        <v>45107</v>
      </c>
      <c r="U538" s="20"/>
      <c r="V538" s="20"/>
      <c r="W538" s="60"/>
      <c r="X538" s="8"/>
      <c r="Y538" s="8"/>
      <c r="Z538" s="8"/>
    </row>
    <row r="539" spans="1:497" s="83" customFormat="1">
      <c r="A539" s="25" t="s">
        <v>1570</v>
      </c>
      <c r="B539" s="25" t="s">
        <v>1571</v>
      </c>
      <c r="C539" s="25" t="s">
        <v>294</v>
      </c>
      <c r="D539" s="25">
        <v>5500</v>
      </c>
      <c r="E539" s="25" t="s">
        <v>332</v>
      </c>
      <c r="F539" s="25" t="s">
        <v>1572</v>
      </c>
      <c r="G539" s="96">
        <v>5.5</v>
      </c>
      <c r="H539" s="25" t="s">
        <v>382</v>
      </c>
      <c r="I539" s="25">
        <v>2.9</v>
      </c>
      <c r="J539" s="25" t="s">
        <v>1572</v>
      </c>
      <c r="K539" s="25">
        <v>0</v>
      </c>
      <c r="L539" s="25" t="s">
        <v>1572</v>
      </c>
      <c r="M539" s="25">
        <v>6</v>
      </c>
      <c r="N539" s="25">
        <v>1</v>
      </c>
      <c r="O539" s="25">
        <v>50</v>
      </c>
      <c r="P539" s="25">
        <v>1</v>
      </c>
      <c r="Q539" s="25">
        <v>2</v>
      </c>
      <c r="R539" s="25">
        <v>17.37</v>
      </c>
      <c r="S539" s="25">
        <v>1</v>
      </c>
      <c r="T539" s="61">
        <v>45107</v>
      </c>
      <c r="U539" s="25"/>
      <c r="V539" s="25"/>
      <c r="W539" s="62"/>
      <c r="X539" s="8"/>
      <c r="Y539" s="8"/>
      <c r="Z539" s="8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</row>
    <row r="540" spans="1:497">
      <c r="A540" s="20" t="s">
        <v>309</v>
      </c>
      <c r="B540" s="20" t="s">
        <v>1573</v>
      </c>
      <c r="C540" s="20" t="s">
        <v>294</v>
      </c>
      <c r="D540" s="20">
        <v>5</v>
      </c>
      <c r="E540" s="20" t="s">
        <v>332</v>
      </c>
      <c r="F540" s="20" t="s">
        <v>1574</v>
      </c>
      <c r="G540" s="97">
        <v>5</v>
      </c>
      <c r="H540" s="20" t="s">
        <v>295</v>
      </c>
      <c r="I540" s="20">
        <v>3.47</v>
      </c>
      <c r="J540" s="20" t="s">
        <v>1574</v>
      </c>
      <c r="K540" s="20">
        <v>0</v>
      </c>
      <c r="L540" s="20" t="s">
        <v>1574</v>
      </c>
      <c r="M540" s="20">
        <v>5</v>
      </c>
      <c r="N540" s="20">
        <v>1</v>
      </c>
      <c r="O540" s="20">
        <v>50</v>
      </c>
      <c r="P540" s="20">
        <v>1</v>
      </c>
      <c r="Q540" s="20">
        <v>2</v>
      </c>
      <c r="R540" s="20">
        <v>17.37</v>
      </c>
      <c r="S540" s="20">
        <v>1</v>
      </c>
      <c r="T540" s="55">
        <v>45107</v>
      </c>
      <c r="U540" s="20"/>
      <c r="V540" s="20"/>
      <c r="W540" s="60"/>
      <c r="X540" s="8"/>
      <c r="Y540" s="8"/>
      <c r="Z540" s="8"/>
    </row>
    <row r="541" spans="1:497" s="83" customFormat="1">
      <c r="A541" s="25" t="s">
        <v>335</v>
      </c>
      <c r="B541" s="25" t="s">
        <v>1575</v>
      </c>
      <c r="C541" s="25" t="s">
        <v>294</v>
      </c>
      <c r="D541" s="25">
        <v>5000</v>
      </c>
      <c r="E541" s="25" t="s">
        <v>332</v>
      </c>
      <c r="F541" s="25" t="s">
        <v>1576</v>
      </c>
      <c r="G541" s="96">
        <v>5</v>
      </c>
      <c r="H541" s="25" t="s">
        <v>382</v>
      </c>
      <c r="I541" s="25">
        <v>3.47</v>
      </c>
      <c r="J541" s="25" t="s">
        <v>1576</v>
      </c>
      <c r="K541" s="25">
        <v>0</v>
      </c>
      <c r="L541" s="25" t="s">
        <v>1576</v>
      </c>
      <c r="M541" s="25">
        <v>5</v>
      </c>
      <c r="N541" s="25">
        <v>1</v>
      </c>
      <c r="O541" s="25">
        <v>50</v>
      </c>
      <c r="P541" s="25">
        <v>1</v>
      </c>
      <c r="Q541" s="25">
        <v>2</v>
      </c>
      <c r="R541" s="25">
        <v>17.37</v>
      </c>
      <c r="S541" s="25">
        <v>1</v>
      </c>
      <c r="T541" s="61">
        <v>45107</v>
      </c>
      <c r="U541" s="25"/>
      <c r="V541" s="25"/>
      <c r="W541" s="62"/>
      <c r="X541" s="8"/>
      <c r="Y541" s="8"/>
      <c r="Z541" s="8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</row>
    <row r="542" spans="1:497">
      <c r="A542" s="20" t="s">
        <v>815</v>
      </c>
      <c r="B542" s="20" t="s">
        <v>1577</v>
      </c>
      <c r="C542" s="20" t="s">
        <v>294</v>
      </c>
      <c r="D542" s="20">
        <v>5000</v>
      </c>
      <c r="E542" s="20" t="s">
        <v>332</v>
      </c>
      <c r="F542" s="20" t="s">
        <v>1578</v>
      </c>
      <c r="G542" s="97">
        <v>5</v>
      </c>
      <c r="H542" s="20" t="s">
        <v>382</v>
      </c>
      <c r="I542" s="20">
        <v>3.47</v>
      </c>
      <c r="J542" s="20" t="s">
        <v>1578</v>
      </c>
      <c r="K542" s="20">
        <v>0</v>
      </c>
      <c r="L542" s="20" t="s">
        <v>1578</v>
      </c>
      <c r="M542" s="20">
        <v>5</v>
      </c>
      <c r="N542" s="20">
        <v>1</v>
      </c>
      <c r="O542" s="20">
        <v>50</v>
      </c>
      <c r="P542" s="20">
        <v>1</v>
      </c>
      <c r="Q542" s="20">
        <v>2</v>
      </c>
      <c r="R542" s="20">
        <v>17.37</v>
      </c>
      <c r="S542" s="20">
        <v>1</v>
      </c>
      <c r="T542" s="55">
        <v>45107</v>
      </c>
      <c r="U542" s="20"/>
      <c r="V542" s="20"/>
      <c r="W542" s="60"/>
      <c r="X542" s="8"/>
      <c r="Y542" s="8"/>
      <c r="Z542" s="8"/>
    </row>
    <row r="543" spans="1:497" s="83" customFormat="1">
      <c r="A543" s="25" t="s">
        <v>533</v>
      </c>
      <c r="B543" s="25" t="s">
        <v>1579</v>
      </c>
      <c r="C543" s="25" t="s">
        <v>294</v>
      </c>
      <c r="D543" s="25">
        <v>250</v>
      </c>
      <c r="E543" s="25" t="s">
        <v>332</v>
      </c>
      <c r="F543" s="25" t="s">
        <v>1580</v>
      </c>
      <c r="G543" s="96">
        <v>10</v>
      </c>
      <c r="H543" s="25" t="s">
        <v>295</v>
      </c>
      <c r="I543" s="25">
        <v>1.74</v>
      </c>
      <c r="J543" s="25" t="s">
        <v>1580</v>
      </c>
      <c r="K543" s="25">
        <v>0</v>
      </c>
      <c r="L543" s="25" t="s">
        <v>1580</v>
      </c>
      <c r="M543" s="25">
        <v>10</v>
      </c>
      <c r="N543" s="25">
        <v>1</v>
      </c>
      <c r="O543" s="25">
        <v>50</v>
      </c>
      <c r="P543" s="25">
        <v>1</v>
      </c>
      <c r="Q543" s="25">
        <v>2</v>
      </c>
      <c r="R543" s="25">
        <v>17.37</v>
      </c>
      <c r="S543" s="25">
        <v>1</v>
      </c>
      <c r="T543" s="61">
        <v>45107</v>
      </c>
      <c r="U543" s="25"/>
      <c r="V543" s="25"/>
      <c r="W543" s="62"/>
      <c r="X543" s="8"/>
      <c r="Y543" s="8"/>
      <c r="Z543" s="8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</row>
    <row r="544" spans="1:497">
      <c r="A544" s="20" t="s">
        <v>552</v>
      </c>
      <c r="B544" s="20" t="s">
        <v>1581</v>
      </c>
      <c r="C544" s="20" t="s">
        <v>294</v>
      </c>
      <c r="D544" s="20">
        <v>6000</v>
      </c>
      <c r="E544" s="20" t="s">
        <v>332</v>
      </c>
      <c r="F544" s="20" t="s">
        <v>1582</v>
      </c>
      <c r="G544" s="97">
        <v>6</v>
      </c>
      <c r="H544" s="20" t="s">
        <v>382</v>
      </c>
      <c r="I544" s="20">
        <v>2.9</v>
      </c>
      <c r="J544" s="20" t="s">
        <v>1582</v>
      </c>
      <c r="K544" s="20">
        <v>0</v>
      </c>
      <c r="L544" s="20" t="s">
        <v>1582</v>
      </c>
      <c r="M544" s="20">
        <v>6</v>
      </c>
      <c r="N544" s="20">
        <v>1</v>
      </c>
      <c r="O544" s="20">
        <v>50</v>
      </c>
      <c r="P544" s="20">
        <v>1</v>
      </c>
      <c r="Q544" s="20">
        <v>2</v>
      </c>
      <c r="R544" s="20">
        <v>17.37</v>
      </c>
      <c r="S544" s="20">
        <v>1</v>
      </c>
      <c r="T544" s="55">
        <v>45107</v>
      </c>
      <c r="U544" s="20"/>
      <c r="V544" s="20"/>
      <c r="W544" s="60"/>
      <c r="X544" s="8"/>
      <c r="Y544" s="8"/>
      <c r="Z544" s="8"/>
    </row>
    <row r="545" spans="1:497" s="83" customFormat="1">
      <c r="A545" s="25">
        <v>1038</v>
      </c>
      <c r="B545" s="25" t="s">
        <v>1583</v>
      </c>
      <c r="C545" s="25" t="s">
        <v>294</v>
      </c>
      <c r="D545" s="25">
        <v>1000</v>
      </c>
      <c r="E545" s="25" t="s">
        <v>332</v>
      </c>
      <c r="F545" s="25" t="s">
        <v>1584</v>
      </c>
      <c r="G545" s="96">
        <v>1</v>
      </c>
      <c r="H545" s="25" t="s">
        <v>382</v>
      </c>
      <c r="I545" s="25">
        <v>17.37</v>
      </c>
      <c r="J545" s="25" t="s">
        <v>1584</v>
      </c>
      <c r="K545" s="25"/>
      <c r="L545" s="25" t="s">
        <v>1584</v>
      </c>
      <c r="M545" s="25">
        <v>1</v>
      </c>
      <c r="N545" s="25">
        <v>1</v>
      </c>
      <c r="O545" s="25">
        <v>100</v>
      </c>
      <c r="P545" s="25">
        <v>1</v>
      </c>
      <c r="Q545" s="25">
        <v>2</v>
      </c>
      <c r="R545" s="25">
        <v>17.37</v>
      </c>
      <c r="S545" s="25">
        <v>1</v>
      </c>
      <c r="T545" s="61">
        <v>45107</v>
      </c>
      <c r="U545" s="25"/>
      <c r="V545" s="25"/>
      <c r="W545" s="62"/>
      <c r="X545" s="8"/>
      <c r="Y545" s="8"/>
      <c r="Z545" s="8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</row>
    <row r="546" spans="1:497">
      <c r="A546" s="20" t="s">
        <v>452</v>
      </c>
      <c r="B546" s="20" t="s">
        <v>1585</v>
      </c>
      <c r="C546" s="20" t="s">
        <v>294</v>
      </c>
      <c r="D546" s="20">
        <v>3000</v>
      </c>
      <c r="E546" s="20" t="s">
        <v>332</v>
      </c>
      <c r="F546" s="20" t="s">
        <v>1586</v>
      </c>
      <c r="G546" s="97">
        <v>3</v>
      </c>
      <c r="H546" s="20" t="s">
        <v>382</v>
      </c>
      <c r="I546" s="20">
        <v>5.79</v>
      </c>
      <c r="J546" s="20" t="s">
        <v>1586</v>
      </c>
      <c r="K546" s="20">
        <v>0</v>
      </c>
      <c r="L546" s="20" t="s">
        <v>1586</v>
      </c>
      <c r="M546" s="20">
        <v>3</v>
      </c>
      <c r="N546" s="20">
        <v>1</v>
      </c>
      <c r="O546" s="20">
        <v>50</v>
      </c>
      <c r="P546" s="20">
        <v>1</v>
      </c>
      <c r="Q546" s="20">
        <v>2</v>
      </c>
      <c r="R546" s="20">
        <v>17.37</v>
      </c>
      <c r="S546" s="20">
        <v>1</v>
      </c>
      <c r="T546" s="55">
        <v>45107</v>
      </c>
      <c r="U546" s="20"/>
      <c r="V546" s="20"/>
      <c r="W546" s="60"/>
      <c r="X546" s="8"/>
      <c r="Y546" s="8"/>
      <c r="Z546" s="8"/>
    </row>
    <row r="547" spans="1:497" s="83" customFormat="1">
      <c r="A547" s="25" t="s">
        <v>243</v>
      </c>
      <c r="B547" s="25" t="s">
        <v>107</v>
      </c>
      <c r="C547" s="25" t="s">
        <v>294</v>
      </c>
      <c r="D547" s="25">
        <v>5000</v>
      </c>
      <c r="E547" s="25" t="s">
        <v>332</v>
      </c>
      <c r="F547" s="25" t="s">
        <v>1587</v>
      </c>
      <c r="G547" s="96">
        <v>5</v>
      </c>
      <c r="H547" s="25" t="s">
        <v>382</v>
      </c>
      <c r="I547" s="25">
        <v>3.48</v>
      </c>
      <c r="J547" s="25" t="s">
        <v>1587</v>
      </c>
      <c r="K547" s="25">
        <v>0</v>
      </c>
      <c r="L547" s="25" t="s">
        <v>1587</v>
      </c>
      <c r="M547" s="25">
        <v>5</v>
      </c>
      <c r="N547" s="25">
        <v>1</v>
      </c>
      <c r="O547" s="25">
        <v>50</v>
      </c>
      <c r="P547" s="25">
        <v>1</v>
      </c>
      <c r="Q547" s="25">
        <v>2</v>
      </c>
      <c r="R547" s="25">
        <v>17.420000000000002</v>
      </c>
      <c r="S547" s="25">
        <v>1</v>
      </c>
      <c r="T547" s="61">
        <v>45107</v>
      </c>
      <c r="U547" s="25"/>
      <c r="V547" s="25"/>
      <c r="W547" s="62"/>
      <c r="X547" s="8"/>
      <c r="Y547" s="8"/>
      <c r="Z547" s="8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</row>
    <row r="548" spans="1:497">
      <c r="A548" s="20" t="s">
        <v>400</v>
      </c>
      <c r="B548" s="20" t="s">
        <v>1588</v>
      </c>
      <c r="C548" s="20" t="s">
        <v>294</v>
      </c>
      <c r="D548" s="20">
        <v>9</v>
      </c>
      <c r="E548" s="20" t="s">
        <v>295</v>
      </c>
      <c r="F548" s="20" t="s">
        <v>1589</v>
      </c>
      <c r="G548" s="97">
        <v>9</v>
      </c>
      <c r="H548" s="20" t="s">
        <v>295</v>
      </c>
      <c r="I548" s="20">
        <v>1.95</v>
      </c>
      <c r="J548" s="20" t="s">
        <v>1589</v>
      </c>
      <c r="K548" s="20">
        <v>0</v>
      </c>
      <c r="L548" s="20" t="s">
        <v>1589</v>
      </c>
      <c r="M548" s="20">
        <v>9</v>
      </c>
      <c r="N548" s="20">
        <v>1</v>
      </c>
      <c r="O548" s="20">
        <v>50</v>
      </c>
      <c r="P548" s="20">
        <v>1</v>
      </c>
      <c r="Q548" s="20">
        <v>2</v>
      </c>
      <c r="R548" s="20">
        <v>17.53</v>
      </c>
      <c r="S548" s="20">
        <v>1</v>
      </c>
      <c r="T548" s="55">
        <v>45107</v>
      </c>
      <c r="U548" s="20"/>
      <c r="V548" s="20"/>
      <c r="W548" s="60"/>
      <c r="X548" s="8"/>
      <c r="Y548" s="8"/>
      <c r="Z548" s="8"/>
    </row>
    <row r="549" spans="1:497" s="83" customFormat="1">
      <c r="A549" s="25" t="s">
        <v>433</v>
      </c>
      <c r="B549" s="25" t="s">
        <v>1590</v>
      </c>
      <c r="C549" s="25" t="s">
        <v>294</v>
      </c>
      <c r="D549" s="25">
        <v>1000</v>
      </c>
      <c r="E549" s="25" t="s">
        <v>332</v>
      </c>
      <c r="F549" s="25" t="s">
        <v>1591</v>
      </c>
      <c r="G549" s="96">
        <v>1</v>
      </c>
      <c r="H549" s="25" t="s">
        <v>382</v>
      </c>
      <c r="I549" s="25">
        <v>17.53</v>
      </c>
      <c r="J549" s="25" t="s">
        <v>1591</v>
      </c>
      <c r="K549" s="25">
        <v>0</v>
      </c>
      <c r="L549" s="25" t="s">
        <v>1591</v>
      </c>
      <c r="M549" s="25">
        <v>1</v>
      </c>
      <c r="N549" s="25">
        <v>1</v>
      </c>
      <c r="O549" s="25">
        <v>50</v>
      </c>
      <c r="P549" s="25">
        <v>1</v>
      </c>
      <c r="Q549" s="25">
        <v>2</v>
      </c>
      <c r="R549" s="25">
        <v>17.53</v>
      </c>
      <c r="S549" s="25">
        <v>1</v>
      </c>
      <c r="T549" s="61">
        <v>45107</v>
      </c>
      <c r="U549" s="25"/>
      <c r="V549" s="25"/>
      <c r="W549" s="62"/>
      <c r="X549" s="8"/>
      <c r="Y549" s="8"/>
      <c r="Z549" s="8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</row>
    <row r="550" spans="1:497">
      <c r="A550" s="20" t="s">
        <v>1592</v>
      </c>
      <c r="B550" s="20" t="s">
        <v>1593</v>
      </c>
      <c r="C550" s="20" t="s">
        <v>294</v>
      </c>
      <c r="D550" s="20">
        <v>9000</v>
      </c>
      <c r="E550" s="20" t="s">
        <v>332</v>
      </c>
      <c r="F550" s="20" t="s">
        <v>1594</v>
      </c>
      <c r="G550" s="97">
        <v>9</v>
      </c>
      <c r="H550" s="20" t="s">
        <v>382</v>
      </c>
      <c r="I550" s="20">
        <v>1.95</v>
      </c>
      <c r="J550" s="20" t="s">
        <v>1594</v>
      </c>
      <c r="K550" s="20">
        <v>0</v>
      </c>
      <c r="L550" s="20" t="s">
        <v>1594</v>
      </c>
      <c r="M550" s="20">
        <v>9</v>
      </c>
      <c r="N550" s="20">
        <v>1</v>
      </c>
      <c r="O550" s="20">
        <v>50</v>
      </c>
      <c r="P550" s="20">
        <v>1</v>
      </c>
      <c r="Q550" s="20">
        <v>2</v>
      </c>
      <c r="R550" s="20">
        <v>17.53</v>
      </c>
      <c r="S550" s="20">
        <v>1</v>
      </c>
      <c r="T550" s="55">
        <v>45107</v>
      </c>
      <c r="U550" s="20"/>
      <c r="V550" s="20"/>
      <c r="W550" s="60"/>
      <c r="X550" s="8"/>
      <c r="Y550" s="8"/>
      <c r="Z550" s="8"/>
    </row>
    <row r="551" spans="1:497" s="83" customFormat="1">
      <c r="A551" s="25" t="s">
        <v>172</v>
      </c>
      <c r="B551" s="25" t="s">
        <v>38</v>
      </c>
      <c r="C551" s="25" t="s">
        <v>294</v>
      </c>
      <c r="D551" s="25">
        <v>6000</v>
      </c>
      <c r="E551" s="25" t="s">
        <v>332</v>
      </c>
      <c r="F551" s="25" t="s">
        <v>1595</v>
      </c>
      <c r="G551" s="96">
        <v>6</v>
      </c>
      <c r="H551" s="25" t="s">
        <v>382</v>
      </c>
      <c r="I551" s="25">
        <v>2.92</v>
      </c>
      <c r="J551" s="25" t="s">
        <v>1595</v>
      </c>
      <c r="K551" s="25">
        <v>0</v>
      </c>
      <c r="L551" s="25" t="s">
        <v>1595</v>
      </c>
      <c r="M551" s="25">
        <v>6</v>
      </c>
      <c r="N551" s="25">
        <v>1</v>
      </c>
      <c r="O551" s="25">
        <v>50</v>
      </c>
      <c r="P551" s="25">
        <v>1</v>
      </c>
      <c r="Q551" s="25">
        <v>2</v>
      </c>
      <c r="R551" s="25">
        <v>17.53</v>
      </c>
      <c r="S551" s="25">
        <v>1</v>
      </c>
      <c r="T551" s="61">
        <v>45107</v>
      </c>
      <c r="U551" s="25"/>
      <c r="V551" s="25"/>
      <c r="W551" s="62"/>
      <c r="X551" s="8"/>
      <c r="Y551" s="8"/>
      <c r="Z551" s="8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</row>
    <row r="552" spans="1:497">
      <c r="A552" s="20" t="s">
        <v>1596</v>
      </c>
      <c r="B552" s="20" t="s">
        <v>1597</v>
      </c>
      <c r="C552" s="20" t="s">
        <v>294</v>
      </c>
      <c r="D552" s="20">
        <v>6</v>
      </c>
      <c r="E552" s="20" t="s">
        <v>295</v>
      </c>
      <c r="F552" s="20" t="s">
        <v>1598</v>
      </c>
      <c r="G552" s="97">
        <v>1</v>
      </c>
      <c r="H552" s="20" t="s">
        <v>295</v>
      </c>
      <c r="I552" s="20">
        <v>2.92</v>
      </c>
      <c r="J552" s="20" t="s">
        <v>1598</v>
      </c>
      <c r="K552" s="20">
        <v>0</v>
      </c>
      <c r="L552" s="20" t="s">
        <v>1598</v>
      </c>
      <c r="M552" s="20">
        <v>1</v>
      </c>
      <c r="N552" s="20">
        <v>6</v>
      </c>
      <c r="O552" s="20">
        <v>50</v>
      </c>
      <c r="P552" s="20">
        <v>1</v>
      </c>
      <c r="Q552" s="20">
        <v>2</v>
      </c>
      <c r="R552" s="20">
        <v>17.53</v>
      </c>
      <c r="S552" s="20">
        <v>1</v>
      </c>
      <c r="T552" s="55">
        <v>45107</v>
      </c>
      <c r="U552" s="20"/>
      <c r="V552" s="20"/>
      <c r="W552" s="60"/>
      <c r="X552" s="8"/>
      <c r="Y552" s="8"/>
      <c r="Z552" s="8"/>
    </row>
    <row r="553" spans="1:497" s="83" customFormat="1">
      <c r="A553" s="25" t="s">
        <v>409</v>
      </c>
      <c r="B553" s="25" t="s">
        <v>1599</v>
      </c>
      <c r="C553" s="25" t="s">
        <v>294</v>
      </c>
      <c r="D553" s="25">
        <v>1000</v>
      </c>
      <c r="E553" s="25" t="s">
        <v>332</v>
      </c>
      <c r="F553" s="25" t="s">
        <v>1600</v>
      </c>
      <c r="G553" s="96">
        <v>1</v>
      </c>
      <c r="H553" s="25" t="s">
        <v>382</v>
      </c>
      <c r="I553" s="25">
        <v>17.63</v>
      </c>
      <c r="J553" s="25" t="s">
        <v>1600</v>
      </c>
      <c r="K553" s="25">
        <v>0</v>
      </c>
      <c r="L553" s="25" t="s">
        <v>1600</v>
      </c>
      <c r="M553" s="25">
        <v>1</v>
      </c>
      <c r="N553" s="25">
        <v>1</v>
      </c>
      <c r="O553" s="25">
        <v>50</v>
      </c>
      <c r="P553" s="25">
        <v>1</v>
      </c>
      <c r="Q553" s="25">
        <v>2</v>
      </c>
      <c r="R553" s="25">
        <v>17.63</v>
      </c>
      <c r="S553" s="25">
        <v>1</v>
      </c>
      <c r="T553" s="61">
        <v>45107</v>
      </c>
      <c r="U553" s="25"/>
      <c r="V553" s="25"/>
      <c r="W553" s="62"/>
      <c r="X553" s="8"/>
      <c r="Y553" s="8"/>
      <c r="Z553" s="8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</row>
    <row r="554" spans="1:497">
      <c r="A554" s="20" t="s">
        <v>1601</v>
      </c>
      <c r="B554" s="20" t="s">
        <v>1602</v>
      </c>
      <c r="C554" s="20" t="s">
        <v>294</v>
      </c>
      <c r="D554" s="20">
        <v>1000</v>
      </c>
      <c r="E554" s="20" t="s">
        <v>332</v>
      </c>
      <c r="F554" s="20" t="s">
        <v>1603</v>
      </c>
      <c r="G554" s="97">
        <v>1</v>
      </c>
      <c r="H554" s="20" t="s">
        <v>382</v>
      </c>
      <c r="I554" s="20">
        <v>17.63</v>
      </c>
      <c r="J554" s="20" t="s">
        <v>1603</v>
      </c>
      <c r="K554" s="20">
        <v>0</v>
      </c>
      <c r="L554" s="20" t="s">
        <v>1603</v>
      </c>
      <c r="M554" s="20">
        <v>1</v>
      </c>
      <c r="N554" s="20">
        <v>1</v>
      </c>
      <c r="O554" s="20">
        <v>50</v>
      </c>
      <c r="P554" s="20">
        <v>1</v>
      </c>
      <c r="Q554" s="20">
        <v>2</v>
      </c>
      <c r="R554" s="20">
        <v>17.63</v>
      </c>
      <c r="S554" s="20">
        <v>1</v>
      </c>
      <c r="T554" s="55">
        <v>45107</v>
      </c>
      <c r="U554" s="20"/>
      <c r="V554" s="20"/>
      <c r="W554" s="60"/>
      <c r="X554" s="8"/>
      <c r="Y554" s="8"/>
      <c r="Z554" s="8"/>
    </row>
    <row r="555" spans="1:497" s="83" customFormat="1">
      <c r="A555" s="25" t="s">
        <v>735</v>
      </c>
      <c r="B555" s="25" t="s">
        <v>1604</v>
      </c>
      <c r="C555" s="25" t="s">
        <v>294</v>
      </c>
      <c r="D555" s="25">
        <v>250</v>
      </c>
      <c r="E555" s="25" t="s">
        <v>332</v>
      </c>
      <c r="F555" s="25" t="s">
        <v>1605</v>
      </c>
      <c r="G555" s="96">
        <v>6</v>
      </c>
      <c r="H555" s="25" t="s">
        <v>295</v>
      </c>
      <c r="I555" s="25">
        <v>2.97</v>
      </c>
      <c r="J555" s="25" t="s">
        <v>1605</v>
      </c>
      <c r="K555" s="25">
        <v>0</v>
      </c>
      <c r="L555" s="25" t="s">
        <v>1605</v>
      </c>
      <c r="M555" s="25">
        <v>6</v>
      </c>
      <c r="N555" s="25">
        <v>1</v>
      </c>
      <c r="O555" s="25">
        <v>50</v>
      </c>
      <c r="P555" s="25">
        <v>1</v>
      </c>
      <c r="Q555" s="25">
        <v>2</v>
      </c>
      <c r="R555" s="25">
        <v>17.84</v>
      </c>
      <c r="S555" s="25">
        <v>1</v>
      </c>
      <c r="T555" s="61">
        <v>45107</v>
      </c>
      <c r="U555" s="25"/>
      <c r="V555" s="25"/>
      <c r="W555" s="62"/>
      <c r="X555" s="8"/>
      <c r="Y555" s="8"/>
      <c r="Z555" s="8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</row>
    <row r="556" spans="1:497">
      <c r="A556" s="20" t="s">
        <v>1437</v>
      </c>
      <c r="B556" s="20" t="s">
        <v>1606</v>
      </c>
      <c r="C556" s="20" t="s">
        <v>294</v>
      </c>
      <c r="D556" s="20">
        <v>40</v>
      </c>
      <c r="E556" s="20" t="s">
        <v>295</v>
      </c>
      <c r="F556" s="20" t="s">
        <v>1607</v>
      </c>
      <c r="G556" s="97">
        <v>40</v>
      </c>
      <c r="H556" s="20" t="s">
        <v>295</v>
      </c>
      <c r="I556" s="20">
        <v>0.45</v>
      </c>
      <c r="J556" s="20" t="s">
        <v>1607</v>
      </c>
      <c r="K556" s="20">
        <v>0</v>
      </c>
      <c r="L556" s="20" t="s">
        <v>1607</v>
      </c>
      <c r="M556" s="20">
        <v>40</v>
      </c>
      <c r="N556" s="20">
        <v>1</v>
      </c>
      <c r="O556" s="20">
        <v>50</v>
      </c>
      <c r="P556" s="20">
        <v>1</v>
      </c>
      <c r="Q556" s="20">
        <v>2</v>
      </c>
      <c r="R556" s="20">
        <v>17.84</v>
      </c>
      <c r="S556" s="20">
        <v>1</v>
      </c>
      <c r="T556" s="55">
        <v>45107</v>
      </c>
      <c r="U556" s="20"/>
      <c r="V556" s="20"/>
      <c r="W556" s="60"/>
      <c r="X556" s="8"/>
      <c r="Y556" s="8"/>
      <c r="Z556" s="8"/>
    </row>
    <row r="557" spans="1:497" s="83" customFormat="1">
      <c r="A557" s="25" t="s">
        <v>1608</v>
      </c>
      <c r="B557" s="25" t="s">
        <v>1609</v>
      </c>
      <c r="C557" s="25" t="s">
        <v>294</v>
      </c>
      <c r="D557" s="25">
        <v>5000</v>
      </c>
      <c r="E557" s="25" t="s">
        <v>332</v>
      </c>
      <c r="F557" s="25" t="s">
        <v>1610</v>
      </c>
      <c r="G557" s="96">
        <v>5</v>
      </c>
      <c r="H557" s="25" t="s">
        <v>382</v>
      </c>
      <c r="I557" s="25">
        <v>3.57</v>
      </c>
      <c r="J557" s="25" t="s">
        <v>1610</v>
      </c>
      <c r="K557" s="25">
        <v>0</v>
      </c>
      <c r="L557" s="25" t="s">
        <v>1610</v>
      </c>
      <c r="M557" s="25">
        <v>5</v>
      </c>
      <c r="N557" s="25">
        <v>1</v>
      </c>
      <c r="O557" s="25">
        <v>50</v>
      </c>
      <c r="P557" s="25">
        <v>1</v>
      </c>
      <c r="Q557" s="25">
        <v>2</v>
      </c>
      <c r="R557" s="25">
        <v>17.84</v>
      </c>
      <c r="S557" s="25">
        <v>1</v>
      </c>
      <c r="T557" s="61">
        <v>45107</v>
      </c>
      <c r="U557" s="25"/>
      <c r="V557" s="25"/>
      <c r="W557" s="62"/>
      <c r="X557" s="8"/>
      <c r="Y557" s="8"/>
      <c r="Z557" s="8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</row>
    <row r="558" spans="1:497">
      <c r="A558" s="20" t="s">
        <v>1608</v>
      </c>
      <c r="B558" s="20" t="s">
        <v>1611</v>
      </c>
      <c r="C558" s="20" t="s">
        <v>294</v>
      </c>
      <c r="D558" s="20">
        <v>40</v>
      </c>
      <c r="E558" s="20" t="s">
        <v>295</v>
      </c>
      <c r="F558" s="20" t="s">
        <v>1612</v>
      </c>
      <c r="G558" s="97">
        <v>40</v>
      </c>
      <c r="H558" s="20" t="s">
        <v>295</v>
      </c>
      <c r="I558" s="20">
        <v>0.45</v>
      </c>
      <c r="J558" s="20" t="s">
        <v>1612</v>
      </c>
      <c r="K558" s="20"/>
      <c r="L558" s="20" t="s">
        <v>1612</v>
      </c>
      <c r="M558" s="20">
        <v>40</v>
      </c>
      <c r="N558" s="20">
        <v>1</v>
      </c>
      <c r="O558" s="20">
        <v>100</v>
      </c>
      <c r="P558" s="20">
        <v>1</v>
      </c>
      <c r="Q558" s="20">
        <v>2</v>
      </c>
      <c r="R558" s="20">
        <v>17.84</v>
      </c>
      <c r="S558" s="20">
        <v>1</v>
      </c>
      <c r="T558" s="55">
        <v>45107</v>
      </c>
      <c r="U558" s="20"/>
      <c r="V558" s="20"/>
      <c r="W558" s="60"/>
      <c r="X558" s="8"/>
      <c r="Y558" s="8"/>
      <c r="Z558" s="8"/>
    </row>
    <row r="559" spans="1:497" s="83" customFormat="1">
      <c r="A559" s="25" t="s">
        <v>571</v>
      </c>
      <c r="B559" s="25" t="s">
        <v>1613</v>
      </c>
      <c r="C559" s="25" t="s">
        <v>294</v>
      </c>
      <c r="D559" s="25">
        <v>1000</v>
      </c>
      <c r="E559" s="25" t="s">
        <v>332</v>
      </c>
      <c r="F559" s="25" t="s">
        <v>1614</v>
      </c>
      <c r="G559" s="96">
        <v>1</v>
      </c>
      <c r="H559" s="25" t="s">
        <v>382</v>
      </c>
      <c r="I559" s="25">
        <v>1.78</v>
      </c>
      <c r="J559" s="25" t="s">
        <v>1614</v>
      </c>
      <c r="K559" s="25">
        <v>0</v>
      </c>
      <c r="L559" s="25" t="s">
        <v>1614</v>
      </c>
      <c r="M559" s="25">
        <v>1</v>
      </c>
      <c r="N559" s="25">
        <v>10</v>
      </c>
      <c r="O559" s="25">
        <v>50</v>
      </c>
      <c r="P559" s="25">
        <v>1</v>
      </c>
      <c r="Q559" s="25">
        <v>2</v>
      </c>
      <c r="R559" s="25">
        <v>17.84</v>
      </c>
      <c r="S559" s="25">
        <v>1</v>
      </c>
      <c r="T559" s="61">
        <v>45107</v>
      </c>
      <c r="U559" s="25"/>
      <c r="V559" s="25"/>
      <c r="W559" s="62"/>
      <c r="X559" s="8"/>
      <c r="Y559" s="8"/>
      <c r="Z559" s="8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</row>
    <row r="560" spans="1:497">
      <c r="A560" s="20" t="s">
        <v>254</v>
      </c>
      <c r="B560" s="20" t="s">
        <v>1615</v>
      </c>
      <c r="C560" s="20" t="s">
        <v>294</v>
      </c>
      <c r="D560" s="20">
        <v>250</v>
      </c>
      <c r="E560" s="20" t="s">
        <v>332</v>
      </c>
      <c r="F560" s="20" t="s">
        <v>1616</v>
      </c>
      <c r="G560" s="97">
        <v>6</v>
      </c>
      <c r="H560" s="20" t="s">
        <v>295</v>
      </c>
      <c r="I560" s="20">
        <v>2.97</v>
      </c>
      <c r="J560" s="20" t="s">
        <v>1616</v>
      </c>
      <c r="K560" s="20">
        <v>0</v>
      </c>
      <c r="L560" s="20" t="s">
        <v>1616</v>
      </c>
      <c r="M560" s="20">
        <v>6</v>
      </c>
      <c r="N560" s="20">
        <v>1</v>
      </c>
      <c r="O560" s="20">
        <v>50</v>
      </c>
      <c r="P560" s="20">
        <v>1</v>
      </c>
      <c r="Q560" s="20">
        <v>2</v>
      </c>
      <c r="R560" s="20">
        <v>17.84</v>
      </c>
      <c r="S560" s="20">
        <v>1</v>
      </c>
      <c r="T560" s="55">
        <v>45107</v>
      </c>
      <c r="U560" s="20"/>
      <c r="V560" s="20"/>
      <c r="W560" s="60"/>
      <c r="X560" s="8"/>
      <c r="Y560" s="8"/>
      <c r="Z560" s="8"/>
    </row>
    <row r="561" spans="1:497" s="83" customFormat="1">
      <c r="A561" s="25" t="s">
        <v>1617</v>
      </c>
      <c r="B561" s="25" t="s">
        <v>1618</v>
      </c>
      <c r="C561" s="25" t="s">
        <v>294</v>
      </c>
      <c r="D561" s="25">
        <v>10000</v>
      </c>
      <c r="E561" s="25" t="s">
        <v>332</v>
      </c>
      <c r="F561" s="25" t="s">
        <v>1619</v>
      </c>
      <c r="G561" s="96">
        <v>10</v>
      </c>
      <c r="H561" s="25" t="s">
        <v>382</v>
      </c>
      <c r="I561" s="25">
        <v>1.78</v>
      </c>
      <c r="J561" s="25" t="s">
        <v>1619</v>
      </c>
      <c r="K561" s="25">
        <v>0</v>
      </c>
      <c r="L561" s="25" t="s">
        <v>1619</v>
      </c>
      <c r="M561" s="25">
        <v>10</v>
      </c>
      <c r="N561" s="25">
        <v>1</v>
      </c>
      <c r="O561" s="25">
        <v>50</v>
      </c>
      <c r="P561" s="25">
        <v>1</v>
      </c>
      <c r="Q561" s="25">
        <v>2</v>
      </c>
      <c r="R561" s="25">
        <v>17.84</v>
      </c>
      <c r="S561" s="25">
        <v>1</v>
      </c>
      <c r="T561" s="61">
        <v>45107</v>
      </c>
      <c r="U561" s="25"/>
      <c r="V561" s="25"/>
      <c r="W561" s="62"/>
      <c r="X561" s="8"/>
      <c r="Y561" s="8"/>
      <c r="Z561" s="8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</row>
    <row r="562" spans="1:497">
      <c r="A562" s="20" t="s">
        <v>218</v>
      </c>
      <c r="B562" s="20" t="s">
        <v>1620</v>
      </c>
      <c r="C562" s="20" t="s">
        <v>294</v>
      </c>
      <c r="D562" s="20">
        <v>500</v>
      </c>
      <c r="E562" s="20" t="s">
        <v>332</v>
      </c>
      <c r="F562" s="20" t="s">
        <v>1621</v>
      </c>
      <c r="G562" s="97">
        <v>6</v>
      </c>
      <c r="H562" s="20" t="s">
        <v>295</v>
      </c>
      <c r="I562" s="20">
        <v>2.97</v>
      </c>
      <c r="J562" s="20" t="s">
        <v>1621</v>
      </c>
      <c r="K562" s="20"/>
      <c r="L562" s="20" t="s">
        <v>1621</v>
      </c>
      <c r="M562" s="20">
        <v>6</v>
      </c>
      <c r="N562" s="20">
        <v>1</v>
      </c>
      <c r="O562" s="20">
        <v>100</v>
      </c>
      <c r="P562" s="20">
        <v>1</v>
      </c>
      <c r="Q562" s="20">
        <v>2</v>
      </c>
      <c r="R562" s="20">
        <v>17.84</v>
      </c>
      <c r="S562" s="20">
        <v>1</v>
      </c>
      <c r="T562" s="55">
        <v>45107</v>
      </c>
      <c r="U562" s="20"/>
      <c r="V562" s="20"/>
      <c r="W562" s="60"/>
      <c r="X562" s="8"/>
      <c r="Y562" s="8"/>
      <c r="Z562" s="8"/>
    </row>
    <row r="563" spans="1:497" s="83" customFormat="1">
      <c r="A563" s="25" t="s">
        <v>1048</v>
      </c>
      <c r="B563" s="25" t="s">
        <v>1604</v>
      </c>
      <c r="C563" s="25" t="s">
        <v>294</v>
      </c>
      <c r="D563" s="25">
        <v>250</v>
      </c>
      <c r="E563" s="25" t="s">
        <v>332</v>
      </c>
      <c r="F563" s="25" t="s">
        <v>1605</v>
      </c>
      <c r="G563" s="96">
        <v>6</v>
      </c>
      <c r="H563" s="25" t="s">
        <v>295</v>
      </c>
      <c r="I563" s="25">
        <v>2.97</v>
      </c>
      <c r="J563" s="25" t="s">
        <v>1605</v>
      </c>
      <c r="K563" s="25">
        <v>0</v>
      </c>
      <c r="L563" s="25" t="s">
        <v>1605</v>
      </c>
      <c r="M563" s="25">
        <v>6</v>
      </c>
      <c r="N563" s="25">
        <v>1</v>
      </c>
      <c r="O563" s="25">
        <v>50</v>
      </c>
      <c r="P563" s="25">
        <v>1</v>
      </c>
      <c r="Q563" s="25">
        <v>2</v>
      </c>
      <c r="R563" s="25">
        <v>17.84</v>
      </c>
      <c r="S563" s="25">
        <v>1</v>
      </c>
      <c r="T563" s="61">
        <v>45107</v>
      </c>
      <c r="U563" s="25"/>
      <c r="V563" s="25"/>
      <c r="W563" s="62"/>
      <c r="X563" s="8"/>
      <c r="Y563" s="8"/>
      <c r="Z563" s="8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</row>
    <row r="564" spans="1:497">
      <c r="A564" s="20" t="s">
        <v>1622</v>
      </c>
      <c r="B564" s="20" t="s">
        <v>1623</v>
      </c>
      <c r="C564" s="20" t="s">
        <v>294</v>
      </c>
      <c r="D564" s="20">
        <v>40</v>
      </c>
      <c r="E564" s="20" t="s">
        <v>295</v>
      </c>
      <c r="F564" s="20" t="s">
        <v>1624</v>
      </c>
      <c r="G564" s="97">
        <v>40</v>
      </c>
      <c r="H564" s="20" t="s">
        <v>295</v>
      </c>
      <c r="I564" s="20">
        <v>0.45</v>
      </c>
      <c r="J564" s="20" t="s">
        <v>1624</v>
      </c>
      <c r="K564" s="20">
        <v>0</v>
      </c>
      <c r="L564" s="20" t="s">
        <v>1624</v>
      </c>
      <c r="M564" s="20">
        <v>40</v>
      </c>
      <c r="N564" s="20">
        <v>1</v>
      </c>
      <c r="O564" s="20">
        <v>50</v>
      </c>
      <c r="P564" s="20">
        <v>1</v>
      </c>
      <c r="Q564" s="20">
        <v>2</v>
      </c>
      <c r="R564" s="20">
        <v>17.84</v>
      </c>
      <c r="S564" s="20">
        <v>1</v>
      </c>
      <c r="T564" s="55">
        <v>45107</v>
      </c>
      <c r="U564" s="20"/>
      <c r="V564" s="20"/>
      <c r="W564" s="60"/>
      <c r="X564" s="8"/>
      <c r="Y564" s="8"/>
      <c r="Z564" s="8"/>
    </row>
    <row r="565" spans="1:497" s="83" customFormat="1">
      <c r="A565" s="25" t="s">
        <v>1622</v>
      </c>
      <c r="B565" s="25" t="s">
        <v>1625</v>
      </c>
      <c r="C565" s="25" t="s">
        <v>294</v>
      </c>
      <c r="D565" s="25">
        <v>40</v>
      </c>
      <c r="E565" s="25" t="s">
        <v>295</v>
      </c>
      <c r="F565" s="25" t="s">
        <v>1626</v>
      </c>
      <c r="G565" s="96">
        <v>40</v>
      </c>
      <c r="H565" s="25" t="s">
        <v>295</v>
      </c>
      <c r="I565" s="25">
        <v>0.45</v>
      </c>
      <c r="J565" s="25" t="s">
        <v>1626</v>
      </c>
      <c r="K565" s="25">
        <v>0</v>
      </c>
      <c r="L565" s="25" t="s">
        <v>1626</v>
      </c>
      <c r="M565" s="25">
        <v>40</v>
      </c>
      <c r="N565" s="25">
        <v>1</v>
      </c>
      <c r="O565" s="25">
        <v>50</v>
      </c>
      <c r="P565" s="25">
        <v>1</v>
      </c>
      <c r="Q565" s="25">
        <v>2</v>
      </c>
      <c r="R565" s="25">
        <v>17.84</v>
      </c>
      <c r="S565" s="25">
        <v>1</v>
      </c>
      <c r="T565" s="61">
        <v>45107</v>
      </c>
      <c r="U565" s="25"/>
      <c r="V565" s="25"/>
      <c r="W565" s="62"/>
      <c r="X565" s="8"/>
      <c r="Y565" s="8"/>
      <c r="Z565" s="8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</row>
    <row r="566" spans="1:497">
      <c r="A566" s="20" t="s">
        <v>1627</v>
      </c>
      <c r="B566" s="20" t="s">
        <v>1628</v>
      </c>
      <c r="C566" s="20" t="s">
        <v>294</v>
      </c>
      <c r="D566" s="20">
        <v>40</v>
      </c>
      <c r="E566" s="20" t="s">
        <v>295</v>
      </c>
      <c r="F566" s="20" t="s">
        <v>1629</v>
      </c>
      <c r="G566" s="97">
        <v>40</v>
      </c>
      <c r="H566" s="20" t="s">
        <v>295</v>
      </c>
      <c r="I566" s="20">
        <v>0.45</v>
      </c>
      <c r="J566" s="20" t="s">
        <v>1629</v>
      </c>
      <c r="K566" s="20">
        <v>0</v>
      </c>
      <c r="L566" s="20" t="s">
        <v>1629</v>
      </c>
      <c r="M566" s="20">
        <v>40</v>
      </c>
      <c r="N566" s="20">
        <v>1</v>
      </c>
      <c r="O566" s="20">
        <v>50</v>
      </c>
      <c r="P566" s="20">
        <v>1</v>
      </c>
      <c r="Q566" s="20">
        <v>2</v>
      </c>
      <c r="R566" s="20">
        <v>17.84</v>
      </c>
      <c r="S566" s="20">
        <v>1</v>
      </c>
      <c r="T566" s="55">
        <v>45107</v>
      </c>
      <c r="U566" s="20"/>
      <c r="V566" s="20"/>
      <c r="W566" s="60"/>
      <c r="X566" s="8"/>
      <c r="Y566" s="8"/>
      <c r="Z566" s="8"/>
    </row>
    <row r="567" spans="1:497" s="83" customFormat="1">
      <c r="A567" s="25" t="s">
        <v>1487</v>
      </c>
      <c r="B567" s="25" t="s">
        <v>1630</v>
      </c>
      <c r="C567" s="25" t="s">
        <v>294</v>
      </c>
      <c r="D567" s="25">
        <v>1000</v>
      </c>
      <c r="E567" s="25" t="s">
        <v>332</v>
      </c>
      <c r="F567" s="25" t="s">
        <v>1631</v>
      </c>
      <c r="G567" s="96">
        <v>1</v>
      </c>
      <c r="H567" s="25" t="s">
        <v>382</v>
      </c>
      <c r="I567" s="25">
        <v>17.84</v>
      </c>
      <c r="J567" s="25" t="s">
        <v>1631</v>
      </c>
      <c r="K567" s="25">
        <v>0</v>
      </c>
      <c r="L567" s="25" t="s">
        <v>1631</v>
      </c>
      <c r="M567" s="25">
        <v>1</v>
      </c>
      <c r="N567" s="25">
        <v>1</v>
      </c>
      <c r="O567" s="25">
        <v>50</v>
      </c>
      <c r="P567" s="25">
        <v>1</v>
      </c>
      <c r="Q567" s="25">
        <v>2</v>
      </c>
      <c r="R567" s="25">
        <v>17.84</v>
      </c>
      <c r="S567" s="25">
        <v>1</v>
      </c>
      <c r="T567" s="61">
        <v>45107</v>
      </c>
      <c r="U567" s="25"/>
      <c r="V567" s="25"/>
      <c r="W567" s="62"/>
      <c r="X567" s="8"/>
      <c r="Y567" s="8"/>
      <c r="Z567" s="8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</row>
    <row r="568" spans="1:497">
      <c r="A568" s="20" t="s">
        <v>1632</v>
      </c>
      <c r="B568" s="20" t="s">
        <v>1633</v>
      </c>
      <c r="C568" s="20" t="s">
        <v>294</v>
      </c>
      <c r="D568" s="20">
        <v>5000</v>
      </c>
      <c r="E568" s="20" t="s">
        <v>332</v>
      </c>
      <c r="F568" s="20" t="s">
        <v>1634</v>
      </c>
      <c r="G568" s="97">
        <v>5</v>
      </c>
      <c r="H568" s="20" t="s">
        <v>382</v>
      </c>
      <c r="I568" s="20">
        <v>3.57</v>
      </c>
      <c r="J568" s="20" t="s">
        <v>1634</v>
      </c>
      <c r="K568" s="20">
        <v>0</v>
      </c>
      <c r="L568" s="20" t="s">
        <v>1634</v>
      </c>
      <c r="M568" s="20">
        <v>5</v>
      </c>
      <c r="N568" s="20">
        <v>1</v>
      </c>
      <c r="O568" s="20">
        <v>50</v>
      </c>
      <c r="P568" s="20">
        <v>1</v>
      </c>
      <c r="Q568" s="20">
        <v>2</v>
      </c>
      <c r="R568" s="20">
        <v>17.84</v>
      </c>
      <c r="S568" s="20">
        <v>1</v>
      </c>
      <c r="T568" s="55">
        <v>45107</v>
      </c>
      <c r="U568" s="20"/>
      <c r="V568" s="20"/>
      <c r="W568" s="60"/>
      <c r="X568" s="8"/>
      <c r="Y568" s="8"/>
      <c r="Z568" s="8"/>
    </row>
    <row r="569" spans="1:497" s="83" customFormat="1">
      <c r="A569" s="25" t="s">
        <v>552</v>
      </c>
      <c r="B569" s="25" t="s">
        <v>1635</v>
      </c>
      <c r="C569" s="25" t="s">
        <v>294</v>
      </c>
      <c r="D569" s="25">
        <v>10000</v>
      </c>
      <c r="E569" s="25" t="s">
        <v>332</v>
      </c>
      <c r="F569" s="25" t="s">
        <v>1636</v>
      </c>
      <c r="G569" s="96">
        <v>10</v>
      </c>
      <c r="H569" s="25" t="s">
        <v>382</v>
      </c>
      <c r="I569" s="25">
        <v>1.78</v>
      </c>
      <c r="J569" s="25" t="s">
        <v>1636</v>
      </c>
      <c r="K569" s="25">
        <v>0</v>
      </c>
      <c r="L569" s="25" t="s">
        <v>1636</v>
      </c>
      <c r="M569" s="25">
        <v>10</v>
      </c>
      <c r="N569" s="25">
        <v>1</v>
      </c>
      <c r="O569" s="25">
        <v>50</v>
      </c>
      <c r="P569" s="25">
        <v>1</v>
      </c>
      <c r="Q569" s="25">
        <v>2</v>
      </c>
      <c r="R569" s="25">
        <v>17.84</v>
      </c>
      <c r="S569" s="25">
        <v>1</v>
      </c>
      <c r="T569" s="61">
        <v>45107</v>
      </c>
      <c r="U569" s="25"/>
      <c r="V569" s="25"/>
      <c r="W569" s="62"/>
      <c r="X569" s="8"/>
      <c r="Y569" s="8"/>
      <c r="Z569" s="8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</row>
    <row r="570" spans="1:497">
      <c r="A570" s="20" t="s">
        <v>1637</v>
      </c>
      <c r="B570" s="20" t="s">
        <v>1638</v>
      </c>
      <c r="C570" s="20" t="s">
        <v>294</v>
      </c>
      <c r="D570" s="20">
        <v>40</v>
      </c>
      <c r="E570" s="20" t="s">
        <v>295</v>
      </c>
      <c r="F570" s="20" t="s">
        <v>1639</v>
      </c>
      <c r="G570" s="97">
        <v>40</v>
      </c>
      <c r="H570" s="20" t="s">
        <v>295</v>
      </c>
      <c r="I570" s="20">
        <v>0.45</v>
      </c>
      <c r="J570" s="20" t="s">
        <v>1639</v>
      </c>
      <c r="K570" s="20">
        <v>0</v>
      </c>
      <c r="L570" s="20" t="s">
        <v>1639</v>
      </c>
      <c r="M570" s="20">
        <v>40</v>
      </c>
      <c r="N570" s="20">
        <v>1</v>
      </c>
      <c r="O570" s="20">
        <v>50</v>
      </c>
      <c r="P570" s="20">
        <v>1</v>
      </c>
      <c r="Q570" s="20">
        <v>2</v>
      </c>
      <c r="R570" s="20">
        <v>17.84</v>
      </c>
      <c r="S570" s="20">
        <v>1</v>
      </c>
      <c r="T570" s="55">
        <v>45107</v>
      </c>
      <c r="U570" s="20"/>
      <c r="V570" s="20"/>
      <c r="W570" s="60"/>
      <c r="X570" s="8"/>
      <c r="Y570" s="8"/>
      <c r="Z570" s="8"/>
    </row>
    <row r="571" spans="1:497" s="83" customFormat="1">
      <c r="A571" s="25" t="s">
        <v>1640</v>
      </c>
      <c r="B571" s="25" t="s">
        <v>1641</v>
      </c>
      <c r="C571" s="25" t="s">
        <v>294</v>
      </c>
      <c r="D571" s="25">
        <v>54</v>
      </c>
      <c r="E571" s="25" t="s">
        <v>295</v>
      </c>
      <c r="F571" s="25" t="s">
        <v>1642</v>
      </c>
      <c r="G571" s="96">
        <v>54</v>
      </c>
      <c r="H571" s="25" t="s">
        <v>295</v>
      </c>
      <c r="I571" s="25">
        <v>0.33</v>
      </c>
      <c r="J571" s="25" t="s">
        <v>1642</v>
      </c>
      <c r="K571" s="25"/>
      <c r="L571" s="25" t="s">
        <v>1642</v>
      </c>
      <c r="M571" s="25">
        <v>54</v>
      </c>
      <c r="N571" s="25">
        <v>1</v>
      </c>
      <c r="O571" s="25">
        <v>100</v>
      </c>
      <c r="P571" s="25">
        <v>1</v>
      </c>
      <c r="Q571" s="25">
        <v>2</v>
      </c>
      <c r="R571" s="25">
        <v>17.84</v>
      </c>
      <c r="S571" s="25">
        <v>1</v>
      </c>
      <c r="T571" s="61">
        <v>45107</v>
      </c>
      <c r="U571" s="25"/>
      <c r="V571" s="25"/>
      <c r="W571" s="62"/>
      <c r="X571" s="8"/>
      <c r="Y571" s="8"/>
      <c r="Z571" s="8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</row>
    <row r="572" spans="1:497">
      <c r="A572" s="20" t="s">
        <v>1643</v>
      </c>
      <c r="B572" s="20" t="s">
        <v>1644</v>
      </c>
      <c r="C572" s="20" t="s">
        <v>294</v>
      </c>
      <c r="D572" s="20">
        <v>5000</v>
      </c>
      <c r="E572" s="20" t="s">
        <v>332</v>
      </c>
      <c r="F572" s="20" t="s">
        <v>1645</v>
      </c>
      <c r="G572" s="97">
        <v>5</v>
      </c>
      <c r="H572" s="20" t="s">
        <v>382</v>
      </c>
      <c r="I572" s="20">
        <v>3.57</v>
      </c>
      <c r="J572" s="20" t="s">
        <v>1645</v>
      </c>
      <c r="K572" s="20">
        <v>0</v>
      </c>
      <c r="L572" s="20" t="s">
        <v>1645</v>
      </c>
      <c r="M572" s="20">
        <v>5</v>
      </c>
      <c r="N572" s="20">
        <v>1</v>
      </c>
      <c r="O572" s="20">
        <v>50</v>
      </c>
      <c r="P572" s="20">
        <v>1</v>
      </c>
      <c r="Q572" s="20">
        <v>2</v>
      </c>
      <c r="R572" s="20">
        <v>17.84</v>
      </c>
      <c r="S572" s="20">
        <v>1</v>
      </c>
      <c r="T572" s="55">
        <v>45107</v>
      </c>
      <c r="U572" s="20"/>
      <c r="V572" s="20"/>
      <c r="W572" s="60"/>
      <c r="X572" s="8"/>
      <c r="Y572" s="8"/>
      <c r="Z572" s="8"/>
    </row>
    <row r="573" spans="1:497" s="83" customFormat="1">
      <c r="A573" s="25" t="s">
        <v>1644</v>
      </c>
      <c r="B573" s="25" t="s">
        <v>1644</v>
      </c>
      <c r="C573" s="25" t="s">
        <v>294</v>
      </c>
      <c r="D573" s="25">
        <v>5000</v>
      </c>
      <c r="E573" s="25" t="s">
        <v>332</v>
      </c>
      <c r="F573" s="25" t="s">
        <v>1645</v>
      </c>
      <c r="G573" s="96">
        <v>5</v>
      </c>
      <c r="H573" s="25" t="s">
        <v>382</v>
      </c>
      <c r="I573" s="25">
        <v>3.57</v>
      </c>
      <c r="J573" s="25" t="s">
        <v>1645</v>
      </c>
      <c r="K573" s="25">
        <v>0</v>
      </c>
      <c r="L573" s="25" t="s">
        <v>1645</v>
      </c>
      <c r="M573" s="25">
        <v>5</v>
      </c>
      <c r="N573" s="25">
        <v>1</v>
      </c>
      <c r="O573" s="25">
        <v>50</v>
      </c>
      <c r="P573" s="25">
        <v>1</v>
      </c>
      <c r="Q573" s="25">
        <v>2</v>
      </c>
      <c r="R573" s="25">
        <v>17.84</v>
      </c>
      <c r="S573" s="25">
        <v>1</v>
      </c>
      <c r="T573" s="61">
        <v>45107</v>
      </c>
      <c r="U573" s="25"/>
      <c r="V573" s="25"/>
      <c r="W573" s="62"/>
      <c r="X573" s="8"/>
      <c r="Y573" s="8"/>
      <c r="Z573" s="8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</row>
    <row r="574" spans="1:497">
      <c r="A574" s="20" t="s">
        <v>1646</v>
      </c>
      <c r="B574" s="20" t="s">
        <v>1647</v>
      </c>
      <c r="C574" s="20" t="s">
        <v>294</v>
      </c>
      <c r="D574" s="20">
        <v>40</v>
      </c>
      <c r="E574" s="20" t="s">
        <v>295</v>
      </c>
      <c r="F574" s="20" t="s">
        <v>1648</v>
      </c>
      <c r="G574" s="97">
        <v>40</v>
      </c>
      <c r="H574" s="20" t="s">
        <v>295</v>
      </c>
      <c r="I574" s="20">
        <v>0.45</v>
      </c>
      <c r="J574" s="20" t="s">
        <v>1648</v>
      </c>
      <c r="K574" s="20">
        <v>0</v>
      </c>
      <c r="L574" s="20" t="s">
        <v>1648</v>
      </c>
      <c r="M574" s="20">
        <v>40</v>
      </c>
      <c r="N574" s="20">
        <v>1</v>
      </c>
      <c r="O574" s="20">
        <v>50</v>
      </c>
      <c r="P574" s="20">
        <v>1</v>
      </c>
      <c r="Q574" s="20">
        <v>2</v>
      </c>
      <c r="R574" s="20">
        <v>17.84</v>
      </c>
      <c r="S574" s="20">
        <v>1</v>
      </c>
      <c r="T574" s="55">
        <v>45107</v>
      </c>
      <c r="U574" s="20"/>
      <c r="V574" s="20"/>
      <c r="W574" s="60"/>
      <c r="X574" s="8"/>
      <c r="Y574" s="8"/>
      <c r="Z574" s="8"/>
    </row>
    <row r="575" spans="1:497" s="83" customFormat="1">
      <c r="A575" s="25" t="s">
        <v>1649</v>
      </c>
      <c r="B575" s="25" t="s">
        <v>1650</v>
      </c>
      <c r="C575" s="25" t="s">
        <v>294</v>
      </c>
      <c r="D575" s="25">
        <v>3000</v>
      </c>
      <c r="E575" s="25" t="s">
        <v>332</v>
      </c>
      <c r="F575" s="25" t="s">
        <v>1651</v>
      </c>
      <c r="G575" s="96">
        <v>3</v>
      </c>
      <c r="H575" s="25" t="s">
        <v>382</v>
      </c>
      <c r="I575" s="25">
        <v>6.05</v>
      </c>
      <c r="J575" s="25" t="s">
        <v>1651</v>
      </c>
      <c r="K575" s="25">
        <v>0</v>
      </c>
      <c r="L575" s="25" t="s">
        <v>1651</v>
      </c>
      <c r="M575" s="25">
        <v>3</v>
      </c>
      <c r="N575" s="25">
        <v>1</v>
      </c>
      <c r="O575" s="25">
        <v>50</v>
      </c>
      <c r="P575" s="25">
        <v>1</v>
      </c>
      <c r="Q575" s="25">
        <v>2</v>
      </c>
      <c r="R575" s="25">
        <v>18.16</v>
      </c>
      <c r="S575" s="25">
        <v>1</v>
      </c>
      <c r="T575" s="61">
        <v>45107</v>
      </c>
      <c r="U575" s="25"/>
      <c r="V575" s="25"/>
      <c r="W575" s="62"/>
      <c r="X575" s="8"/>
      <c r="Y575" s="8"/>
      <c r="Z575" s="8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</row>
    <row r="576" spans="1:497">
      <c r="A576" s="20" t="s">
        <v>1652</v>
      </c>
      <c r="B576" s="20" t="s">
        <v>1653</v>
      </c>
      <c r="C576" s="20" t="s">
        <v>294</v>
      </c>
      <c r="D576" s="20">
        <v>17.7</v>
      </c>
      <c r="E576" s="20" t="s">
        <v>332</v>
      </c>
      <c r="F576" s="20" t="s">
        <v>1654</v>
      </c>
      <c r="G576" s="97">
        <v>200</v>
      </c>
      <c r="H576" s="20" t="s">
        <v>295</v>
      </c>
      <c r="I576" s="20">
        <v>0.09</v>
      </c>
      <c r="J576" s="20" t="s">
        <v>1654</v>
      </c>
      <c r="K576" s="20">
        <v>0</v>
      </c>
      <c r="L576" s="20" t="s">
        <v>1654</v>
      </c>
      <c r="M576" s="20">
        <v>200</v>
      </c>
      <c r="N576" s="20">
        <v>1</v>
      </c>
      <c r="O576" s="20">
        <v>50</v>
      </c>
      <c r="P576" s="20">
        <v>1</v>
      </c>
      <c r="Q576" s="20">
        <v>2</v>
      </c>
      <c r="R576" s="20">
        <v>18.16</v>
      </c>
      <c r="S576" s="20">
        <v>1</v>
      </c>
      <c r="T576" s="55">
        <v>45107</v>
      </c>
      <c r="U576" s="20"/>
      <c r="V576" s="20"/>
      <c r="W576" s="60"/>
      <c r="X576" s="8"/>
      <c r="Y576" s="8"/>
      <c r="Z576" s="8"/>
    </row>
    <row r="577" spans="1:497" s="83" customFormat="1">
      <c r="A577" s="25" t="s">
        <v>1655</v>
      </c>
      <c r="B577" s="25" t="s">
        <v>1656</v>
      </c>
      <c r="C577" s="25" t="s">
        <v>294</v>
      </c>
      <c r="D577" s="25">
        <v>17.8</v>
      </c>
      <c r="E577" s="25" t="s">
        <v>332</v>
      </c>
      <c r="F577" s="25" t="s">
        <v>1657</v>
      </c>
      <c r="G577" s="96">
        <v>200</v>
      </c>
      <c r="H577" s="25" t="s">
        <v>295</v>
      </c>
      <c r="I577" s="25">
        <v>0.09</v>
      </c>
      <c r="J577" s="25" t="s">
        <v>1657</v>
      </c>
      <c r="K577" s="25">
        <v>0</v>
      </c>
      <c r="L577" s="25" t="s">
        <v>1657</v>
      </c>
      <c r="M577" s="25">
        <v>200</v>
      </c>
      <c r="N577" s="25">
        <v>1</v>
      </c>
      <c r="O577" s="25">
        <v>50</v>
      </c>
      <c r="P577" s="25">
        <v>1</v>
      </c>
      <c r="Q577" s="25">
        <v>2</v>
      </c>
      <c r="R577" s="25">
        <v>18.16</v>
      </c>
      <c r="S577" s="25">
        <v>1</v>
      </c>
      <c r="T577" s="61">
        <v>45107</v>
      </c>
      <c r="U577" s="25"/>
      <c r="V577" s="25"/>
      <c r="W577" s="62"/>
      <c r="X577" s="8"/>
      <c r="Y577" s="8"/>
      <c r="Z577" s="8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</row>
    <row r="578" spans="1:497">
      <c r="A578" s="20" t="s">
        <v>776</v>
      </c>
      <c r="B578" s="20" t="s">
        <v>1658</v>
      </c>
      <c r="C578" s="20" t="s">
        <v>294</v>
      </c>
      <c r="D578" s="20">
        <v>125</v>
      </c>
      <c r="E578" s="20" t="s">
        <v>332</v>
      </c>
      <c r="F578" s="20" t="s">
        <v>1659</v>
      </c>
      <c r="G578" s="97">
        <v>1</v>
      </c>
      <c r="H578" s="20" t="s">
        <v>295</v>
      </c>
      <c r="I578" s="20">
        <v>18.16</v>
      </c>
      <c r="J578" s="20" t="s">
        <v>1659</v>
      </c>
      <c r="K578" s="20"/>
      <c r="L578" s="20" t="s">
        <v>1659</v>
      </c>
      <c r="M578" s="20">
        <v>1</v>
      </c>
      <c r="N578" s="20">
        <v>1</v>
      </c>
      <c r="O578" s="20">
        <v>100</v>
      </c>
      <c r="P578" s="20">
        <v>1</v>
      </c>
      <c r="Q578" s="20">
        <v>2</v>
      </c>
      <c r="R578" s="20">
        <v>18.16</v>
      </c>
      <c r="S578" s="20">
        <v>1</v>
      </c>
      <c r="T578" s="55">
        <v>45107</v>
      </c>
      <c r="U578" s="20"/>
      <c r="V578" s="20"/>
      <c r="W578" s="60"/>
      <c r="X578" s="8"/>
      <c r="Y578" s="8"/>
      <c r="Z578" s="8"/>
    </row>
    <row r="579" spans="1:497" s="83" customFormat="1">
      <c r="A579" s="25" t="s">
        <v>610</v>
      </c>
      <c r="B579" s="25" t="s">
        <v>1650</v>
      </c>
      <c r="C579" s="25" t="s">
        <v>294</v>
      </c>
      <c r="D579" s="25">
        <v>3000</v>
      </c>
      <c r="E579" s="25" t="s">
        <v>332</v>
      </c>
      <c r="F579" s="25" t="s">
        <v>1651</v>
      </c>
      <c r="G579" s="96">
        <v>3</v>
      </c>
      <c r="H579" s="25" t="s">
        <v>382</v>
      </c>
      <c r="I579" s="25">
        <v>6.05</v>
      </c>
      <c r="J579" s="25" t="s">
        <v>1651</v>
      </c>
      <c r="K579" s="25">
        <v>0</v>
      </c>
      <c r="L579" s="25" t="s">
        <v>1651</v>
      </c>
      <c r="M579" s="25">
        <v>3</v>
      </c>
      <c r="N579" s="25">
        <v>1</v>
      </c>
      <c r="O579" s="25">
        <v>50</v>
      </c>
      <c r="P579" s="25">
        <v>1</v>
      </c>
      <c r="Q579" s="25">
        <v>2</v>
      </c>
      <c r="R579" s="25">
        <v>18.16</v>
      </c>
      <c r="S579" s="25">
        <v>1</v>
      </c>
      <c r="T579" s="61">
        <v>45107</v>
      </c>
      <c r="U579" s="25"/>
      <c r="V579" s="25"/>
      <c r="W579" s="62"/>
      <c r="X579" s="8"/>
      <c r="Y579" s="8"/>
      <c r="Z579" s="8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</row>
    <row r="580" spans="1:497">
      <c r="A580" s="20" t="s">
        <v>1650</v>
      </c>
      <c r="B580" s="20" t="s">
        <v>1650</v>
      </c>
      <c r="C580" s="20" t="s">
        <v>294</v>
      </c>
      <c r="D580" s="20">
        <v>3000</v>
      </c>
      <c r="E580" s="20" t="s">
        <v>332</v>
      </c>
      <c r="F580" s="20" t="s">
        <v>1651</v>
      </c>
      <c r="G580" s="97">
        <v>3</v>
      </c>
      <c r="H580" s="20" t="s">
        <v>382</v>
      </c>
      <c r="I580" s="20">
        <v>6.05</v>
      </c>
      <c r="J580" s="20" t="s">
        <v>1651</v>
      </c>
      <c r="K580" s="20">
        <v>0</v>
      </c>
      <c r="L580" s="20" t="s">
        <v>1651</v>
      </c>
      <c r="M580" s="20">
        <v>3</v>
      </c>
      <c r="N580" s="20">
        <v>1</v>
      </c>
      <c r="O580" s="20">
        <v>50</v>
      </c>
      <c r="P580" s="20">
        <v>1</v>
      </c>
      <c r="Q580" s="20">
        <v>2</v>
      </c>
      <c r="R580" s="20">
        <v>18.16</v>
      </c>
      <c r="S580" s="20">
        <v>1</v>
      </c>
      <c r="T580" s="55">
        <v>45107</v>
      </c>
      <c r="U580" s="20"/>
      <c r="V580" s="20"/>
      <c r="W580" s="60"/>
      <c r="X580" s="8"/>
      <c r="Y580" s="8"/>
      <c r="Z580" s="8"/>
    </row>
    <row r="581" spans="1:497" s="83" customFormat="1">
      <c r="A581" s="25" t="s">
        <v>1660</v>
      </c>
      <c r="B581" s="25" t="s">
        <v>1661</v>
      </c>
      <c r="C581" s="25" t="s">
        <v>294</v>
      </c>
      <c r="D581" s="25">
        <v>12500</v>
      </c>
      <c r="E581" s="25" t="s">
        <v>332</v>
      </c>
      <c r="F581" s="25" t="s">
        <v>1662</v>
      </c>
      <c r="G581" s="96">
        <v>12.5</v>
      </c>
      <c r="H581" s="25" t="s">
        <v>382</v>
      </c>
      <c r="I581" s="25">
        <v>1.42</v>
      </c>
      <c r="J581" s="25" t="s">
        <v>1662</v>
      </c>
      <c r="K581" s="25">
        <v>0</v>
      </c>
      <c r="L581" s="25" t="s">
        <v>1662</v>
      </c>
      <c r="M581" s="25">
        <v>13</v>
      </c>
      <c r="N581" s="25">
        <v>1</v>
      </c>
      <c r="O581" s="25">
        <v>50</v>
      </c>
      <c r="P581" s="25">
        <v>1</v>
      </c>
      <c r="Q581" s="25">
        <v>2</v>
      </c>
      <c r="R581" s="25">
        <v>18.420000000000002</v>
      </c>
      <c r="S581" s="25">
        <v>1</v>
      </c>
      <c r="T581" s="61">
        <v>45107</v>
      </c>
      <c r="U581" s="25"/>
      <c r="V581" s="25"/>
      <c r="W581" s="62"/>
      <c r="X581" s="8"/>
      <c r="Y581" s="8"/>
      <c r="Z581" s="8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</row>
    <row r="582" spans="1:497">
      <c r="A582" s="20" t="s">
        <v>246</v>
      </c>
      <c r="B582" s="20" t="s">
        <v>111</v>
      </c>
      <c r="C582" s="20" t="s">
        <v>294</v>
      </c>
      <c r="D582" s="20">
        <v>10000</v>
      </c>
      <c r="E582" s="20" t="s">
        <v>332</v>
      </c>
      <c r="F582" s="20" t="s">
        <v>1663</v>
      </c>
      <c r="G582" s="97">
        <v>10</v>
      </c>
      <c r="H582" s="20" t="s">
        <v>382</v>
      </c>
      <c r="I582" s="20">
        <v>1.84</v>
      </c>
      <c r="J582" s="20" t="s">
        <v>1663</v>
      </c>
      <c r="K582" s="20">
        <v>0</v>
      </c>
      <c r="L582" s="20" t="s">
        <v>1663</v>
      </c>
      <c r="M582" s="20">
        <v>10</v>
      </c>
      <c r="N582" s="20">
        <v>1</v>
      </c>
      <c r="O582" s="20">
        <v>50</v>
      </c>
      <c r="P582" s="20">
        <v>1</v>
      </c>
      <c r="Q582" s="20">
        <v>2</v>
      </c>
      <c r="R582" s="20">
        <v>18.420000000000002</v>
      </c>
      <c r="S582" s="20">
        <v>1</v>
      </c>
      <c r="T582" s="55">
        <v>45107</v>
      </c>
      <c r="U582" s="20"/>
      <c r="V582" s="20"/>
      <c r="W582" s="60"/>
      <c r="X582" s="8"/>
      <c r="Y582" s="8"/>
      <c r="Z582" s="8"/>
    </row>
    <row r="583" spans="1:497" s="83" customFormat="1">
      <c r="A583" s="25" t="s">
        <v>792</v>
      </c>
      <c r="B583" s="25" t="s">
        <v>1664</v>
      </c>
      <c r="C583" s="25" t="s">
        <v>294</v>
      </c>
      <c r="D583" s="25">
        <v>4000</v>
      </c>
      <c r="E583" s="25" t="s">
        <v>332</v>
      </c>
      <c r="F583" s="25" t="s">
        <v>1665</v>
      </c>
      <c r="G583" s="96">
        <v>4</v>
      </c>
      <c r="H583" s="25" t="s">
        <v>382</v>
      </c>
      <c r="I583" s="25">
        <v>4.6100000000000003</v>
      </c>
      <c r="J583" s="25" t="s">
        <v>1665</v>
      </c>
      <c r="K583" s="25"/>
      <c r="L583" s="25" t="s">
        <v>1665</v>
      </c>
      <c r="M583" s="25">
        <v>4</v>
      </c>
      <c r="N583" s="25">
        <v>1</v>
      </c>
      <c r="O583" s="25">
        <v>100</v>
      </c>
      <c r="P583" s="25">
        <v>1</v>
      </c>
      <c r="Q583" s="25">
        <v>2</v>
      </c>
      <c r="R583" s="25">
        <v>18.420000000000002</v>
      </c>
      <c r="S583" s="25">
        <v>1</v>
      </c>
      <c r="T583" s="61">
        <v>45107</v>
      </c>
      <c r="U583" s="25"/>
      <c r="V583" s="25"/>
      <c r="W583" s="62"/>
      <c r="X583" s="8"/>
      <c r="Y583" s="8"/>
      <c r="Z583" s="8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</row>
    <row r="584" spans="1:497">
      <c r="A584" s="20" t="s">
        <v>1661</v>
      </c>
      <c r="B584" s="20" t="s">
        <v>1661</v>
      </c>
      <c r="C584" s="20" t="s">
        <v>294</v>
      </c>
      <c r="D584" s="20">
        <v>12500</v>
      </c>
      <c r="E584" s="20" t="s">
        <v>332</v>
      </c>
      <c r="F584" s="20" t="s">
        <v>1662</v>
      </c>
      <c r="G584" s="97">
        <v>12.5</v>
      </c>
      <c r="H584" s="20" t="s">
        <v>382</v>
      </c>
      <c r="I584" s="20">
        <v>1.42</v>
      </c>
      <c r="J584" s="20" t="s">
        <v>1662</v>
      </c>
      <c r="K584" s="20">
        <v>0</v>
      </c>
      <c r="L584" s="20" t="s">
        <v>1662</v>
      </c>
      <c r="M584" s="20">
        <v>13</v>
      </c>
      <c r="N584" s="20">
        <v>1</v>
      </c>
      <c r="O584" s="20">
        <v>50</v>
      </c>
      <c r="P584" s="20">
        <v>1</v>
      </c>
      <c r="Q584" s="20">
        <v>2</v>
      </c>
      <c r="R584" s="20">
        <v>18.420000000000002</v>
      </c>
      <c r="S584" s="20">
        <v>1</v>
      </c>
      <c r="T584" s="55">
        <v>45107</v>
      </c>
      <c r="U584" s="20"/>
      <c r="V584" s="20"/>
      <c r="W584" s="60"/>
      <c r="X584" s="8"/>
      <c r="Y584" s="8"/>
      <c r="Z584" s="8"/>
    </row>
    <row r="585" spans="1:497" s="83" customFormat="1">
      <c r="A585" s="25" t="s">
        <v>771</v>
      </c>
      <c r="B585" s="25" t="s">
        <v>1666</v>
      </c>
      <c r="C585" s="25" t="s">
        <v>294</v>
      </c>
      <c r="D585" s="25">
        <v>1000</v>
      </c>
      <c r="E585" s="25" t="s">
        <v>332</v>
      </c>
      <c r="F585" s="25" t="s">
        <v>1667</v>
      </c>
      <c r="G585" s="96">
        <v>5</v>
      </c>
      <c r="H585" s="25" t="s">
        <v>382</v>
      </c>
      <c r="I585" s="25">
        <v>3.69</v>
      </c>
      <c r="J585" s="25" t="s">
        <v>1667</v>
      </c>
      <c r="K585" s="25">
        <v>0</v>
      </c>
      <c r="L585" s="25" t="s">
        <v>1667</v>
      </c>
      <c r="M585" s="25">
        <v>5</v>
      </c>
      <c r="N585" s="25">
        <v>1</v>
      </c>
      <c r="O585" s="25">
        <v>50</v>
      </c>
      <c r="P585" s="25">
        <v>1</v>
      </c>
      <c r="Q585" s="25">
        <v>2</v>
      </c>
      <c r="R585" s="25">
        <v>18.47</v>
      </c>
      <c r="S585" s="25">
        <v>1</v>
      </c>
      <c r="T585" s="61">
        <v>45107</v>
      </c>
      <c r="U585" s="25"/>
      <c r="V585" s="25"/>
      <c r="W585" s="62"/>
      <c r="X585" s="8"/>
      <c r="Y585" s="8"/>
      <c r="Z585" s="8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</row>
    <row r="586" spans="1:497">
      <c r="A586" s="20">
        <v>603</v>
      </c>
      <c r="B586" s="20" t="s">
        <v>1668</v>
      </c>
      <c r="C586" s="20" t="s">
        <v>294</v>
      </c>
      <c r="D586" s="20">
        <v>5000</v>
      </c>
      <c r="E586" s="20" t="s">
        <v>327</v>
      </c>
      <c r="F586" s="20" t="s">
        <v>1669</v>
      </c>
      <c r="G586" s="97">
        <v>5</v>
      </c>
      <c r="H586" s="20" t="s">
        <v>329</v>
      </c>
      <c r="I586" s="20">
        <v>3.69</v>
      </c>
      <c r="J586" s="20" t="s">
        <v>1669</v>
      </c>
      <c r="K586" s="20"/>
      <c r="L586" s="20" t="s">
        <v>1669</v>
      </c>
      <c r="M586" s="20">
        <v>5</v>
      </c>
      <c r="N586" s="20">
        <v>1</v>
      </c>
      <c r="O586" s="20">
        <v>100</v>
      </c>
      <c r="P586" s="20">
        <v>1</v>
      </c>
      <c r="Q586" s="20">
        <v>2</v>
      </c>
      <c r="R586" s="20">
        <v>18.47</v>
      </c>
      <c r="S586" s="20">
        <v>1</v>
      </c>
      <c r="T586" s="55">
        <v>45107</v>
      </c>
      <c r="U586" s="20"/>
      <c r="V586" s="20"/>
      <c r="W586" s="60"/>
      <c r="X586" s="8"/>
      <c r="Y586" s="8"/>
      <c r="Z586" s="8"/>
    </row>
    <row r="587" spans="1:497" s="83" customFormat="1">
      <c r="A587" s="25" t="s">
        <v>465</v>
      </c>
      <c r="B587" s="25" t="s">
        <v>1670</v>
      </c>
      <c r="C587" s="25" t="s">
        <v>294</v>
      </c>
      <c r="D587" s="25">
        <v>12</v>
      </c>
      <c r="E587" s="25" t="s">
        <v>295</v>
      </c>
      <c r="F587" s="25" t="s">
        <v>1671</v>
      </c>
      <c r="G587" s="96">
        <v>12</v>
      </c>
      <c r="H587" s="25" t="s">
        <v>295</v>
      </c>
      <c r="I587" s="25">
        <v>1.55</v>
      </c>
      <c r="J587" s="25" t="s">
        <v>1671</v>
      </c>
      <c r="K587" s="25">
        <v>0</v>
      </c>
      <c r="L587" s="25" t="s">
        <v>1671</v>
      </c>
      <c r="M587" s="25">
        <v>12</v>
      </c>
      <c r="N587" s="25">
        <v>1</v>
      </c>
      <c r="O587" s="25">
        <v>50</v>
      </c>
      <c r="P587" s="25">
        <v>1</v>
      </c>
      <c r="Q587" s="25">
        <v>2</v>
      </c>
      <c r="R587" s="25">
        <v>18.579999999999998</v>
      </c>
      <c r="S587" s="25">
        <v>1</v>
      </c>
      <c r="T587" s="61">
        <v>45107</v>
      </c>
      <c r="U587" s="25"/>
      <c r="V587" s="25"/>
      <c r="W587" s="62"/>
      <c r="X587" s="8"/>
      <c r="Y587" s="8"/>
      <c r="Z587" s="8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</row>
    <row r="588" spans="1:497">
      <c r="A588" s="20" t="s">
        <v>445</v>
      </c>
      <c r="B588" s="20" t="s">
        <v>1672</v>
      </c>
      <c r="C588" s="20" t="s">
        <v>294</v>
      </c>
      <c r="D588" s="20">
        <v>500</v>
      </c>
      <c r="E588" s="20" t="s">
        <v>332</v>
      </c>
      <c r="F588" s="20" t="s">
        <v>1673</v>
      </c>
      <c r="G588" s="97">
        <v>12</v>
      </c>
      <c r="H588" s="20" t="s">
        <v>295</v>
      </c>
      <c r="I588" s="20">
        <v>1.57</v>
      </c>
      <c r="J588" s="20" t="s">
        <v>1673</v>
      </c>
      <c r="K588" s="20">
        <v>0</v>
      </c>
      <c r="L588" s="20" t="s">
        <v>1673</v>
      </c>
      <c r="M588" s="20">
        <v>12</v>
      </c>
      <c r="N588" s="20">
        <v>1</v>
      </c>
      <c r="O588" s="20">
        <v>50</v>
      </c>
      <c r="P588" s="20">
        <v>1</v>
      </c>
      <c r="Q588" s="20">
        <v>2</v>
      </c>
      <c r="R588" s="20">
        <v>18.79</v>
      </c>
      <c r="S588" s="20">
        <v>1</v>
      </c>
      <c r="T588" s="55">
        <v>45107</v>
      </c>
      <c r="U588" s="20"/>
      <c r="V588" s="20"/>
      <c r="W588" s="60"/>
      <c r="X588" s="8"/>
      <c r="Y588" s="8"/>
      <c r="Z588" s="8"/>
    </row>
    <row r="589" spans="1:497" s="83" customFormat="1">
      <c r="A589" s="25" t="s">
        <v>1674</v>
      </c>
      <c r="B589" s="25" t="s">
        <v>1675</v>
      </c>
      <c r="C589" s="25" t="s">
        <v>294</v>
      </c>
      <c r="D589" s="25">
        <v>16000</v>
      </c>
      <c r="E589" s="25" t="s">
        <v>332</v>
      </c>
      <c r="F589" s="25" t="s">
        <v>1676</v>
      </c>
      <c r="G589" s="96">
        <v>16</v>
      </c>
      <c r="H589" s="25" t="s">
        <v>382</v>
      </c>
      <c r="I589" s="25">
        <v>1.18</v>
      </c>
      <c r="J589" s="25" t="s">
        <v>1676</v>
      </c>
      <c r="K589" s="25"/>
      <c r="L589" s="25" t="s">
        <v>1676</v>
      </c>
      <c r="M589" s="25">
        <v>16</v>
      </c>
      <c r="N589" s="25">
        <v>1</v>
      </c>
      <c r="O589" s="25">
        <v>100</v>
      </c>
      <c r="P589" s="25">
        <v>1</v>
      </c>
      <c r="Q589" s="25">
        <v>2</v>
      </c>
      <c r="R589" s="25">
        <v>18.84</v>
      </c>
      <c r="S589" s="25">
        <v>1</v>
      </c>
      <c r="T589" s="61">
        <v>45107</v>
      </c>
      <c r="U589" s="25"/>
      <c r="V589" s="25"/>
      <c r="W589" s="62"/>
      <c r="X589" s="8"/>
      <c r="Y589" s="8"/>
      <c r="Z589" s="8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</row>
    <row r="590" spans="1:497">
      <c r="A590" s="20" t="s">
        <v>379</v>
      </c>
      <c r="B590" s="20" t="s">
        <v>1677</v>
      </c>
      <c r="C590" s="20" t="s">
        <v>294</v>
      </c>
      <c r="D590" s="20">
        <v>5000</v>
      </c>
      <c r="E590" s="20" t="s">
        <v>332</v>
      </c>
      <c r="F590" s="20" t="s">
        <v>1678</v>
      </c>
      <c r="G590" s="97">
        <v>5</v>
      </c>
      <c r="H590" s="20" t="s">
        <v>382</v>
      </c>
      <c r="I590" s="20">
        <v>3.78</v>
      </c>
      <c r="J590" s="20" t="s">
        <v>1678</v>
      </c>
      <c r="K590" s="20">
        <v>0</v>
      </c>
      <c r="L590" s="20" t="s">
        <v>1678</v>
      </c>
      <c r="M590" s="20">
        <v>5</v>
      </c>
      <c r="N590" s="20">
        <v>1</v>
      </c>
      <c r="O590" s="20">
        <v>50</v>
      </c>
      <c r="P590" s="20">
        <v>1</v>
      </c>
      <c r="Q590" s="20">
        <v>2</v>
      </c>
      <c r="R590" s="20">
        <v>18.89</v>
      </c>
      <c r="S590" s="20">
        <v>1</v>
      </c>
      <c r="T590" s="55">
        <v>45107</v>
      </c>
      <c r="U590" s="20"/>
      <c r="V590" s="20"/>
      <c r="W590" s="60"/>
      <c r="X590" s="8"/>
      <c r="Y590" s="8"/>
      <c r="Z590" s="8"/>
    </row>
    <row r="591" spans="1:497" s="83" customFormat="1">
      <c r="A591" s="25" t="s">
        <v>1679</v>
      </c>
      <c r="B591" s="25" t="s">
        <v>1680</v>
      </c>
      <c r="C591" s="25" t="s">
        <v>294</v>
      </c>
      <c r="D591" s="25">
        <v>1000</v>
      </c>
      <c r="E591" s="25" t="s">
        <v>332</v>
      </c>
      <c r="F591" s="25" t="s">
        <v>1681</v>
      </c>
      <c r="G591" s="96">
        <v>1</v>
      </c>
      <c r="H591" s="25" t="s">
        <v>382</v>
      </c>
      <c r="I591" s="25">
        <v>18.89</v>
      </c>
      <c r="J591" s="25" t="s">
        <v>1681</v>
      </c>
      <c r="K591" s="25"/>
      <c r="L591" s="25" t="s">
        <v>1681</v>
      </c>
      <c r="M591" s="25">
        <v>1</v>
      </c>
      <c r="N591" s="25">
        <v>1</v>
      </c>
      <c r="O591" s="25">
        <v>100</v>
      </c>
      <c r="P591" s="25">
        <v>1</v>
      </c>
      <c r="Q591" s="25">
        <v>2</v>
      </c>
      <c r="R591" s="25">
        <v>18.89</v>
      </c>
      <c r="S591" s="25">
        <v>1</v>
      </c>
      <c r="T591" s="61">
        <v>45107</v>
      </c>
      <c r="U591" s="25"/>
      <c r="V591" s="25"/>
      <c r="W591" s="62"/>
      <c r="X591" s="8"/>
      <c r="Y591" s="8"/>
      <c r="Z591" s="8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</row>
    <row r="592" spans="1:497">
      <c r="A592" s="20" t="s">
        <v>1682</v>
      </c>
      <c r="B592" s="20" t="s">
        <v>1682</v>
      </c>
      <c r="C592" s="20" t="s">
        <v>294</v>
      </c>
      <c r="D592" s="20">
        <v>2000</v>
      </c>
      <c r="E592" s="20" t="s">
        <v>332</v>
      </c>
      <c r="F592" s="20" t="s">
        <v>1683</v>
      </c>
      <c r="G592" s="97">
        <v>2</v>
      </c>
      <c r="H592" s="20" t="s">
        <v>382</v>
      </c>
      <c r="I592" s="20">
        <v>9.4499999999999993</v>
      </c>
      <c r="J592" s="20" t="s">
        <v>1683</v>
      </c>
      <c r="K592" s="20">
        <v>0</v>
      </c>
      <c r="L592" s="20" t="s">
        <v>1683</v>
      </c>
      <c r="M592" s="20">
        <v>2</v>
      </c>
      <c r="N592" s="20">
        <v>1</v>
      </c>
      <c r="O592" s="20">
        <v>50</v>
      </c>
      <c r="P592" s="20">
        <v>1</v>
      </c>
      <c r="Q592" s="20">
        <v>2</v>
      </c>
      <c r="R592" s="20">
        <v>18.89</v>
      </c>
      <c r="S592" s="20">
        <v>1</v>
      </c>
      <c r="T592" s="55">
        <v>45107</v>
      </c>
      <c r="U592" s="20"/>
      <c r="V592" s="20"/>
      <c r="W592" s="60"/>
      <c r="X592" s="8"/>
      <c r="Y592" s="8"/>
      <c r="Z592" s="8"/>
    </row>
    <row r="593" spans="1:497" s="83" customFormat="1">
      <c r="A593" s="25" t="s">
        <v>1684</v>
      </c>
      <c r="B593" s="25" t="s">
        <v>1685</v>
      </c>
      <c r="C593" s="25" t="s">
        <v>294</v>
      </c>
      <c r="D593" s="25">
        <v>3000</v>
      </c>
      <c r="E593" s="25" t="s">
        <v>332</v>
      </c>
      <c r="F593" s="25" t="s">
        <v>1686</v>
      </c>
      <c r="G593" s="96">
        <v>3</v>
      </c>
      <c r="H593" s="25" t="s">
        <v>382</v>
      </c>
      <c r="I593" s="25">
        <v>6.3</v>
      </c>
      <c r="J593" s="25" t="s">
        <v>1686</v>
      </c>
      <c r="K593" s="25">
        <v>0</v>
      </c>
      <c r="L593" s="25" t="s">
        <v>1686</v>
      </c>
      <c r="M593" s="25">
        <v>3</v>
      </c>
      <c r="N593" s="25">
        <v>1</v>
      </c>
      <c r="O593" s="25">
        <v>50</v>
      </c>
      <c r="P593" s="25">
        <v>1</v>
      </c>
      <c r="Q593" s="25">
        <v>2</v>
      </c>
      <c r="R593" s="25">
        <v>18.89</v>
      </c>
      <c r="S593" s="25">
        <v>1</v>
      </c>
      <c r="T593" s="61">
        <v>45107</v>
      </c>
      <c r="U593" s="25"/>
      <c r="V593" s="25"/>
      <c r="W593" s="62"/>
      <c r="X593" s="8"/>
      <c r="Y593" s="8"/>
      <c r="Z593" s="8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</row>
    <row r="594" spans="1:497">
      <c r="A594" s="20" t="s">
        <v>176</v>
      </c>
      <c r="B594" s="20" t="s">
        <v>40</v>
      </c>
      <c r="C594" s="20" t="s">
        <v>294</v>
      </c>
      <c r="D594" s="20">
        <v>500</v>
      </c>
      <c r="E594" s="20" t="s">
        <v>332</v>
      </c>
      <c r="F594" s="20" t="s">
        <v>1687</v>
      </c>
      <c r="G594" s="97">
        <v>4</v>
      </c>
      <c r="H594" s="20" t="s">
        <v>295</v>
      </c>
      <c r="I594" s="20">
        <v>4.72</v>
      </c>
      <c r="J594" s="20" t="s">
        <v>1687</v>
      </c>
      <c r="K594" s="20">
        <v>0</v>
      </c>
      <c r="L594" s="20" t="s">
        <v>1687</v>
      </c>
      <c r="M594" s="20">
        <v>4</v>
      </c>
      <c r="N594" s="20">
        <v>1</v>
      </c>
      <c r="O594" s="20">
        <v>50</v>
      </c>
      <c r="P594" s="20">
        <v>1</v>
      </c>
      <c r="Q594" s="20">
        <v>2</v>
      </c>
      <c r="R594" s="20">
        <v>18.89</v>
      </c>
      <c r="S594" s="20">
        <v>1</v>
      </c>
      <c r="T594" s="55">
        <v>45107</v>
      </c>
      <c r="U594" s="20"/>
      <c r="V594" s="20"/>
      <c r="W594" s="60"/>
      <c r="X594" s="8"/>
      <c r="Y594" s="8"/>
      <c r="Z594" s="8"/>
    </row>
    <row r="595" spans="1:497" s="83" customFormat="1">
      <c r="A595" s="25">
        <v>40329</v>
      </c>
      <c r="B595" s="25" t="s">
        <v>1688</v>
      </c>
      <c r="C595" s="25" t="s">
        <v>294</v>
      </c>
      <c r="D595" s="25">
        <v>125</v>
      </c>
      <c r="E595" s="25" t="s">
        <v>332</v>
      </c>
      <c r="F595" s="25" t="s">
        <v>1689</v>
      </c>
      <c r="G595" s="96">
        <v>8</v>
      </c>
      <c r="H595" s="25" t="s">
        <v>295</v>
      </c>
      <c r="I595" s="25">
        <v>2.36</v>
      </c>
      <c r="J595" s="25" t="s">
        <v>1689</v>
      </c>
      <c r="K595" s="25"/>
      <c r="L595" s="25" t="s">
        <v>1689</v>
      </c>
      <c r="M595" s="25">
        <v>8</v>
      </c>
      <c r="N595" s="25">
        <v>1</v>
      </c>
      <c r="O595" s="25">
        <v>100</v>
      </c>
      <c r="P595" s="25">
        <v>1</v>
      </c>
      <c r="Q595" s="25">
        <v>2</v>
      </c>
      <c r="R595" s="25">
        <v>18.89</v>
      </c>
      <c r="S595" s="25">
        <v>1</v>
      </c>
      <c r="T595" s="61">
        <v>45107</v>
      </c>
      <c r="U595" s="25"/>
      <c r="V595" s="25"/>
      <c r="W595" s="62"/>
      <c r="X595" s="8"/>
      <c r="Y595" s="8"/>
      <c r="Z595" s="8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</row>
    <row r="596" spans="1:497">
      <c r="A596" s="20" t="s">
        <v>448</v>
      </c>
      <c r="B596" s="20" t="s">
        <v>1690</v>
      </c>
      <c r="C596" s="20" t="s">
        <v>294</v>
      </c>
      <c r="D596" s="20">
        <v>5000</v>
      </c>
      <c r="E596" s="20" t="s">
        <v>332</v>
      </c>
      <c r="F596" s="20" t="s">
        <v>1691</v>
      </c>
      <c r="G596" s="97">
        <v>5</v>
      </c>
      <c r="H596" s="20" t="s">
        <v>382</v>
      </c>
      <c r="I596" s="20">
        <v>3.79</v>
      </c>
      <c r="J596" s="20" t="s">
        <v>1691</v>
      </c>
      <c r="K596" s="20">
        <v>0</v>
      </c>
      <c r="L596" s="20" t="s">
        <v>1691</v>
      </c>
      <c r="M596" s="20">
        <v>5</v>
      </c>
      <c r="N596" s="20">
        <v>1</v>
      </c>
      <c r="O596" s="20">
        <v>50</v>
      </c>
      <c r="P596" s="20">
        <v>1</v>
      </c>
      <c r="Q596" s="20">
        <v>2</v>
      </c>
      <c r="R596" s="20">
        <v>18.95</v>
      </c>
      <c r="S596" s="20">
        <v>1</v>
      </c>
      <c r="T596" s="55">
        <v>45107</v>
      </c>
      <c r="U596" s="20"/>
      <c r="V596" s="20"/>
      <c r="W596" s="60"/>
      <c r="X596" s="8"/>
      <c r="Y596" s="8"/>
      <c r="Z596" s="8"/>
    </row>
    <row r="597" spans="1:497" s="83" customFormat="1">
      <c r="A597" s="25" t="s">
        <v>1692</v>
      </c>
      <c r="B597" s="25" t="s">
        <v>1693</v>
      </c>
      <c r="C597" s="25" t="s">
        <v>294</v>
      </c>
      <c r="D597" s="25">
        <v>1500</v>
      </c>
      <c r="E597" s="25" t="s">
        <v>332</v>
      </c>
      <c r="F597" s="25" t="s">
        <v>1694</v>
      </c>
      <c r="G597" s="96">
        <v>1.5</v>
      </c>
      <c r="H597" s="25" t="s">
        <v>295</v>
      </c>
      <c r="I597" s="25">
        <v>9.7100000000000009</v>
      </c>
      <c r="J597" s="25" t="s">
        <v>1694</v>
      </c>
      <c r="K597" s="25">
        <v>0</v>
      </c>
      <c r="L597" s="25" t="s">
        <v>1694</v>
      </c>
      <c r="M597" s="25">
        <v>2</v>
      </c>
      <c r="N597" s="25">
        <v>1</v>
      </c>
      <c r="O597" s="25">
        <v>50</v>
      </c>
      <c r="P597" s="25">
        <v>1.5</v>
      </c>
      <c r="Q597" s="25">
        <v>2</v>
      </c>
      <c r="R597" s="25">
        <v>19.420000000000002</v>
      </c>
      <c r="S597" s="25">
        <v>1</v>
      </c>
      <c r="T597" s="61">
        <v>45107</v>
      </c>
      <c r="U597" s="25"/>
      <c r="V597" s="25"/>
      <c r="W597" s="62"/>
      <c r="X597" s="8"/>
      <c r="Y597" s="8"/>
      <c r="Z597" s="8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</row>
    <row r="598" spans="1:497">
      <c r="A598" s="20" t="s">
        <v>735</v>
      </c>
      <c r="B598" s="20" t="s">
        <v>1695</v>
      </c>
      <c r="C598" s="20" t="s">
        <v>294</v>
      </c>
      <c r="D598" s="20">
        <v>500</v>
      </c>
      <c r="E598" s="20" t="s">
        <v>332</v>
      </c>
      <c r="F598" s="20" t="s">
        <v>1696</v>
      </c>
      <c r="G598" s="97">
        <v>6</v>
      </c>
      <c r="H598" s="20" t="s">
        <v>295</v>
      </c>
      <c r="I598" s="20">
        <v>3.25</v>
      </c>
      <c r="J598" s="20" t="s">
        <v>1696</v>
      </c>
      <c r="K598" s="20">
        <v>0</v>
      </c>
      <c r="L598" s="20" t="s">
        <v>1696</v>
      </c>
      <c r="M598" s="20">
        <v>6</v>
      </c>
      <c r="N598" s="20">
        <v>1</v>
      </c>
      <c r="O598" s="20">
        <v>50</v>
      </c>
      <c r="P598" s="20">
        <v>1</v>
      </c>
      <c r="Q598" s="20">
        <v>2</v>
      </c>
      <c r="R598" s="20">
        <v>19.47</v>
      </c>
      <c r="S598" s="20">
        <v>1</v>
      </c>
      <c r="T598" s="55">
        <v>45107</v>
      </c>
      <c r="U598" s="20"/>
      <c r="V598" s="20"/>
      <c r="W598" s="60"/>
      <c r="X598" s="8"/>
      <c r="Y598" s="8"/>
      <c r="Z598" s="8"/>
    </row>
    <row r="599" spans="1:497" s="83" customFormat="1">
      <c r="A599" s="25" t="s">
        <v>1326</v>
      </c>
      <c r="B599" s="25" t="s">
        <v>1697</v>
      </c>
      <c r="C599" s="25" t="s">
        <v>294</v>
      </c>
      <c r="D599" s="25">
        <v>2000</v>
      </c>
      <c r="E599" s="25" t="s">
        <v>332</v>
      </c>
      <c r="F599" s="25" t="s">
        <v>1698</v>
      </c>
      <c r="G599" s="96">
        <v>2</v>
      </c>
      <c r="H599" s="25" t="s">
        <v>382</v>
      </c>
      <c r="I599" s="25">
        <v>9.74</v>
      </c>
      <c r="J599" s="25" t="s">
        <v>1698</v>
      </c>
      <c r="K599" s="25"/>
      <c r="L599" s="25" t="s">
        <v>1698</v>
      </c>
      <c r="M599" s="25">
        <v>2</v>
      </c>
      <c r="N599" s="25">
        <v>1</v>
      </c>
      <c r="O599" s="25">
        <v>100</v>
      </c>
      <c r="P599" s="25">
        <v>1</v>
      </c>
      <c r="Q599" s="25">
        <v>2</v>
      </c>
      <c r="R599" s="25">
        <v>19.47</v>
      </c>
      <c r="S599" s="25">
        <v>1</v>
      </c>
      <c r="T599" s="61">
        <v>45107</v>
      </c>
      <c r="U599" s="25"/>
      <c r="V599" s="25"/>
      <c r="W599" s="62"/>
      <c r="X599" s="8"/>
      <c r="Y599" s="8"/>
      <c r="Z599" s="8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</row>
    <row r="600" spans="1:497">
      <c r="A600" s="20" t="s">
        <v>1048</v>
      </c>
      <c r="B600" s="20" t="s">
        <v>1695</v>
      </c>
      <c r="C600" s="20" t="s">
        <v>294</v>
      </c>
      <c r="D600" s="20">
        <v>500</v>
      </c>
      <c r="E600" s="20" t="s">
        <v>332</v>
      </c>
      <c r="F600" s="20" t="s">
        <v>1696</v>
      </c>
      <c r="G600" s="97">
        <v>6</v>
      </c>
      <c r="H600" s="20" t="s">
        <v>295</v>
      </c>
      <c r="I600" s="20">
        <v>3.25</v>
      </c>
      <c r="J600" s="20" t="s">
        <v>1696</v>
      </c>
      <c r="K600" s="20">
        <v>0</v>
      </c>
      <c r="L600" s="20" t="s">
        <v>1696</v>
      </c>
      <c r="M600" s="20">
        <v>6</v>
      </c>
      <c r="N600" s="20">
        <v>1</v>
      </c>
      <c r="O600" s="20">
        <v>50</v>
      </c>
      <c r="P600" s="20">
        <v>1</v>
      </c>
      <c r="Q600" s="20">
        <v>2</v>
      </c>
      <c r="R600" s="20">
        <v>19.47</v>
      </c>
      <c r="S600" s="20">
        <v>1</v>
      </c>
      <c r="T600" s="55">
        <v>45107</v>
      </c>
      <c r="U600" s="20"/>
      <c r="V600" s="20"/>
      <c r="W600" s="60"/>
      <c r="X600" s="8"/>
      <c r="Y600" s="8"/>
      <c r="Z600" s="8"/>
    </row>
    <row r="601" spans="1:497" s="83" customFormat="1">
      <c r="A601" s="25" t="s">
        <v>720</v>
      </c>
      <c r="B601" s="25" t="s">
        <v>1699</v>
      </c>
      <c r="C601" s="25" t="s">
        <v>294</v>
      </c>
      <c r="D601" s="25">
        <v>180</v>
      </c>
      <c r="E601" s="25" t="s">
        <v>332</v>
      </c>
      <c r="F601" s="25" t="s">
        <v>1700</v>
      </c>
      <c r="G601" s="96">
        <v>6</v>
      </c>
      <c r="H601" s="25" t="s">
        <v>295</v>
      </c>
      <c r="I601" s="25">
        <v>3.25</v>
      </c>
      <c r="J601" s="25" t="s">
        <v>1700</v>
      </c>
      <c r="K601" s="25">
        <v>0</v>
      </c>
      <c r="L601" s="25" t="s">
        <v>1700</v>
      </c>
      <c r="M601" s="25">
        <v>6</v>
      </c>
      <c r="N601" s="25">
        <v>1</v>
      </c>
      <c r="O601" s="25">
        <v>50</v>
      </c>
      <c r="P601" s="25">
        <v>1</v>
      </c>
      <c r="Q601" s="25">
        <v>2</v>
      </c>
      <c r="R601" s="25">
        <v>19.47</v>
      </c>
      <c r="S601" s="25">
        <v>1</v>
      </c>
      <c r="T601" s="61">
        <v>45107</v>
      </c>
      <c r="U601" s="25"/>
      <c r="V601" s="25"/>
      <c r="W601" s="62"/>
      <c r="X601" s="8"/>
      <c r="Y601" s="8"/>
      <c r="Z601" s="8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</row>
    <row r="602" spans="1:497">
      <c r="A602" s="20" t="s">
        <v>866</v>
      </c>
      <c r="B602" s="20" t="s">
        <v>1701</v>
      </c>
      <c r="C602" s="20" t="s">
        <v>294</v>
      </c>
      <c r="D602" s="20">
        <v>500</v>
      </c>
      <c r="E602" s="20" t="s">
        <v>332</v>
      </c>
      <c r="F602" s="20" t="s">
        <v>1702</v>
      </c>
      <c r="G602" s="97">
        <v>4</v>
      </c>
      <c r="H602" s="20" t="s">
        <v>295</v>
      </c>
      <c r="I602" s="20">
        <v>4.87</v>
      </c>
      <c r="J602" s="20" t="s">
        <v>1702</v>
      </c>
      <c r="K602" s="20">
        <v>0</v>
      </c>
      <c r="L602" s="20" t="s">
        <v>1702</v>
      </c>
      <c r="M602" s="20">
        <v>4</v>
      </c>
      <c r="N602" s="20">
        <v>1</v>
      </c>
      <c r="O602" s="20">
        <v>50</v>
      </c>
      <c r="P602" s="20">
        <v>1</v>
      </c>
      <c r="Q602" s="20">
        <v>2</v>
      </c>
      <c r="R602" s="20">
        <v>19.47</v>
      </c>
      <c r="S602" s="20">
        <v>1</v>
      </c>
      <c r="T602" s="55">
        <v>45107</v>
      </c>
      <c r="U602" s="20"/>
      <c r="V602" s="20"/>
      <c r="W602" s="60"/>
      <c r="X602" s="8"/>
      <c r="Y602" s="8"/>
      <c r="Z602" s="8"/>
    </row>
    <row r="603" spans="1:497" s="83" customFormat="1">
      <c r="A603" s="25" t="s">
        <v>1703</v>
      </c>
      <c r="B603" s="25" t="s">
        <v>1704</v>
      </c>
      <c r="C603" s="25" t="s">
        <v>294</v>
      </c>
      <c r="D603" s="25">
        <v>10</v>
      </c>
      <c r="E603" s="25" t="s">
        <v>332</v>
      </c>
      <c r="F603" s="25" t="s">
        <v>1705</v>
      </c>
      <c r="G603" s="96">
        <v>240</v>
      </c>
      <c r="H603" s="25" t="s">
        <v>295</v>
      </c>
      <c r="I603" s="25">
        <v>0.08</v>
      </c>
      <c r="J603" s="25" t="s">
        <v>1705</v>
      </c>
      <c r="K603" s="25">
        <v>0</v>
      </c>
      <c r="L603" s="25" t="s">
        <v>1705</v>
      </c>
      <c r="M603" s="25">
        <v>240</v>
      </c>
      <c r="N603" s="25">
        <v>1</v>
      </c>
      <c r="O603" s="25">
        <v>50</v>
      </c>
      <c r="P603" s="25">
        <v>1</v>
      </c>
      <c r="Q603" s="25">
        <v>2</v>
      </c>
      <c r="R603" s="25">
        <v>19.47</v>
      </c>
      <c r="S603" s="25">
        <v>1</v>
      </c>
      <c r="T603" s="61">
        <v>45107</v>
      </c>
      <c r="U603" s="25"/>
      <c r="V603" s="25"/>
      <c r="W603" s="62"/>
      <c r="X603" s="8"/>
      <c r="Y603" s="8"/>
      <c r="Z603" s="8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</row>
    <row r="604" spans="1:497">
      <c r="A604" s="20" t="s">
        <v>1706</v>
      </c>
      <c r="B604" s="20" t="s">
        <v>1707</v>
      </c>
      <c r="C604" s="20" t="s">
        <v>294</v>
      </c>
      <c r="D604" s="20">
        <v>1000</v>
      </c>
      <c r="E604" s="20" t="s">
        <v>332</v>
      </c>
      <c r="F604" s="20" t="s">
        <v>1708</v>
      </c>
      <c r="G604" s="97">
        <v>1</v>
      </c>
      <c r="H604" s="20" t="s">
        <v>382</v>
      </c>
      <c r="I604" s="20">
        <v>19.63</v>
      </c>
      <c r="J604" s="20" t="s">
        <v>1708</v>
      </c>
      <c r="K604" s="20"/>
      <c r="L604" s="20" t="s">
        <v>1708</v>
      </c>
      <c r="M604" s="20">
        <v>1</v>
      </c>
      <c r="N604" s="20">
        <v>1</v>
      </c>
      <c r="O604" s="20">
        <v>50</v>
      </c>
      <c r="P604" s="20">
        <v>1</v>
      </c>
      <c r="Q604" s="20">
        <v>2</v>
      </c>
      <c r="R604" s="20">
        <v>19.63</v>
      </c>
      <c r="S604" s="20">
        <v>1</v>
      </c>
      <c r="T604" s="55">
        <v>45107</v>
      </c>
      <c r="U604" s="20"/>
      <c r="V604" s="20"/>
      <c r="W604" s="60"/>
      <c r="X604" s="8"/>
      <c r="Y604" s="8"/>
      <c r="Z604" s="8"/>
    </row>
    <row r="605" spans="1:497" s="83" customFormat="1">
      <c r="A605" s="25" t="s">
        <v>1709</v>
      </c>
      <c r="B605" s="25" t="s">
        <v>1710</v>
      </c>
      <c r="C605" s="25" t="s">
        <v>294</v>
      </c>
      <c r="D605" s="25">
        <v>5000</v>
      </c>
      <c r="E605" s="25" t="s">
        <v>332</v>
      </c>
      <c r="F605" s="25" t="s">
        <v>1711</v>
      </c>
      <c r="G605" s="96">
        <v>5</v>
      </c>
      <c r="H605" s="25" t="s">
        <v>382</v>
      </c>
      <c r="I605" s="25">
        <v>3.93</v>
      </c>
      <c r="J605" s="25" t="s">
        <v>1711</v>
      </c>
      <c r="K605" s="25">
        <v>0</v>
      </c>
      <c r="L605" s="25" t="s">
        <v>1711</v>
      </c>
      <c r="M605" s="25">
        <v>5</v>
      </c>
      <c r="N605" s="25">
        <v>1</v>
      </c>
      <c r="O605" s="25">
        <v>50</v>
      </c>
      <c r="P605" s="25">
        <v>1</v>
      </c>
      <c r="Q605" s="25">
        <v>2</v>
      </c>
      <c r="R605" s="25">
        <v>19.63</v>
      </c>
      <c r="S605" s="25">
        <v>1</v>
      </c>
      <c r="T605" s="61">
        <v>45107</v>
      </c>
      <c r="U605" s="25"/>
      <c r="V605" s="25"/>
      <c r="W605" s="62"/>
      <c r="X605" s="8"/>
      <c r="Y605" s="8"/>
      <c r="Z605" s="8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</row>
    <row r="606" spans="1:497">
      <c r="A606" s="20" t="s">
        <v>160</v>
      </c>
      <c r="B606" s="20" t="s">
        <v>1712</v>
      </c>
      <c r="C606" s="20" t="s">
        <v>294</v>
      </c>
      <c r="D606" s="20">
        <v>20</v>
      </c>
      <c r="E606" s="20" t="s">
        <v>295</v>
      </c>
      <c r="F606" s="20" t="s">
        <v>1713</v>
      </c>
      <c r="G606" s="97">
        <v>20</v>
      </c>
      <c r="H606" s="20" t="s">
        <v>295</v>
      </c>
      <c r="I606" s="20">
        <v>0.99</v>
      </c>
      <c r="J606" s="20" t="s">
        <v>1713</v>
      </c>
      <c r="K606" s="20"/>
      <c r="L606" s="20" t="s">
        <v>1713</v>
      </c>
      <c r="M606" s="20">
        <v>20</v>
      </c>
      <c r="N606" s="20">
        <v>1</v>
      </c>
      <c r="O606" s="20">
        <v>100</v>
      </c>
      <c r="P606" s="20">
        <v>1</v>
      </c>
      <c r="Q606" s="20">
        <v>2</v>
      </c>
      <c r="R606" s="20">
        <v>19.79</v>
      </c>
      <c r="S606" s="20">
        <v>1</v>
      </c>
      <c r="T606" s="55">
        <v>45107</v>
      </c>
      <c r="U606" s="20"/>
      <c r="V606" s="20"/>
      <c r="W606" s="60"/>
      <c r="X606" s="8"/>
      <c r="Y606" s="8"/>
      <c r="Z606" s="8"/>
    </row>
    <row r="607" spans="1:497" s="83" customFormat="1">
      <c r="A607" s="25" t="s">
        <v>160</v>
      </c>
      <c r="B607" s="25" t="s">
        <v>28</v>
      </c>
      <c r="C607" s="25" t="s">
        <v>294</v>
      </c>
      <c r="D607" s="25">
        <v>2</v>
      </c>
      <c r="E607" s="25" t="s">
        <v>295</v>
      </c>
      <c r="F607" s="25" t="s">
        <v>1714</v>
      </c>
      <c r="G607" s="96">
        <v>2</v>
      </c>
      <c r="H607" s="25" t="s">
        <v>295</v>
      </c>
      <c r="I607" s="25">
        <v>1.24</v>
      </c>
      <c r="J607" s="25" t="s">
        <v>1714</v>
      </c>
      <c r="K607" s="25">
        <v>0</v>
      </c>
      <c r="L607" s="25" t="s">
        <v>1714</v>
      </c>
      <c r="M607" s="25">
        <v>2</v>
      </c>
      <c r="N607" s="25">
        <v>8</v>
      </c>
      <c r="O607" s="25">
        <v>50</v>
      </c>
      <c r="P607" s="25">
        <v>1</v>
      </c>
      <c r="Q607" s="25">
        <v>2</v>
      </c>
      <c r="R607" s="25">
        <v>19.79</v>
      </c>
      <c r="S607" s="25">
        <v>1</v>
      </c>
      <c r="T607" s="61">
        <v>45107</v>
      </c>
      <c r="U607" s="25"/>
      <c r="V607" s="25"/>
      <c r="W607" s="62"/>
      <c r="X607" s="8"/>
      <c r="Y607" s="8"/>
      <c r="Z607" s="8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</row>
    <row r="608" spans="1:497">
      <c r="A608" s="20">
        <v>4057</v>
      </c>
      <c r="B608" s="20" t="s">
        <v>1715</v>
      </c>
      <c r="C608" s="20" t="s">
        <v>294</v>
      </c>
      <c r="D608" s="20">
        <v>3700</v>
      </c>
      <c r="E608" s="20" t="s">
        <v>327</v>
      </c>
      <c r="F608" s="20" t="s">
        <v>1716</v>
      </c>
      <c r="G608" s="97">
        <v>3.7</v>
      </c>
      <c r="H608" s="20" t="s">
        <v>329</v>
      </c>
      <c r="I608" s="20">
        <v>4.97</v>
      </c>
      <c r="J608" s="20" t="s">
        <v>1716</v>
      </c>
      <c r="K608" s="20">
        <v>0</v>
      </c>
      <c r="L608" s="20" t="s">
        <v>1716</v>
      </c>
      <c r="M608" s="20">
        <v>4</v>
      </c>
      <c r="N608" s="20">
        <v>1</v>
      </c>
      <c r="O608" s="20">
        <v>50</v>
      </c>
      <c r="P608" s="20">
        <v>1</v>
      </c>
      <c r="Q608" s="20">
        <v>2</v>
      </c>
      <c r="R608" s="20">
        <v>19.89</v>
      </c>
      <c r="S608" s="20">
        <v>1</v>
      </c>
      <c r="T608" s="55">
        <v>45107</v>
      </c>
      <c r="U608" s="20"/>
      <c r="V608" s="20"/>
      <c r="W608" s="60"/>
      <c r="X608" s="8"/>
      <c r="Y608" s="8"/>
      <c r="Z608" s="8"/>
    </row>
    <row r="609" spans="1:88" s="83" customFormat="1">
      <c r="A609" s="25" t="s">
        <v>1717</v>
      </c>
      <c r="B609" s="25" t="s">
        <v>1718</v>
      </c>
      <c r="C609" s="25" t="s">
        <v>294</v>
      </c>
      <c r="D609" s="25">
        <v>16000</v>
      </c>
      <c r="E609" s="25" t="s">
        <v>332</v>
      </c>
      <c r="F609" s="25" t="s">
        <v>1719</v>
      </c>
      <c r="G609" s="96">
        <v>16</v>
      </c>
      <c r="H609" s="25" t="s">
        <v>382</v>
      </c>
      <c r="I609" s="25">
        <v>1.25</v>
      </c>
      <c r="J609" s="25" t="s">
        <v>1719</v>
      </c>
      <c r="K609" s="25">
        <v>0</v>
      </c>
      <c r="L609" s="25" t="s">
        <v>1719</v>
      </c>
      <c r="M609" s="25">
        <v>16</v>
      </c>
      <c r="N609" s="25">
        <v>1</v>
      </c>
      <c r="O609" s="25">
        <v>50</v>
      </c>
      <c r="P609" s="25">
        <v>1</v>
      </c>
      <c r="Q609" s="25">
        <v>2</v>
      </c>
      <c r="R609" s="25">
        <v>19.95</v>
      </c>
      <c r="S609" s="25">
        <v>1</v>
      </c>
      <c r="T609" s="61">
        <v>45107</v>
      </c>
      <c r="U609" s="25"/>
      <c r="V609" s="25"/>
      <c r="W609" s="62"/>
      <c r="X609" s="8"/>
      <c r="Y609" s="8"/>
      <c r="Z609" s="8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</row>
    <row r="610" spans="1:88">
      <c r="A610" s="20" t="s">
        <v>543</v>
      </c>
      <c r="B610" s="20" t="s">
        <v>1720</v>
      </c>
      <c r="C610" s="20" t="s">
        <v>294</v>
      </c>
      <c r="D610" s="20">
        <v>250</v>
      </c>
      <c r="E610" s="20" t="s">
        <v>332</v>
      </c>
      <c r="F610" s="20" t="s">
        <v>1721</v>
      </c>
      <c r="G610" s="97">
        <v>10</v>
      </c>
      <c r="H610" s="20" t="s">
        <v>295</v>
      </c>
      <c r="I610" s="20">
        <v>2</v>
      </c>
      <c r="J610" s="20" t="s">
        <v>1721</v>
      </c>
      <c r="K610" s="20">
        <v>0</v>
      </c>
      <c r="L610" s="20" t="s">
        <v>1721</v>
      </c>
      <c r="M610" s="20">
        <v>10</v>
      </c>
      <c r="N610" s="20">
        <v>1</v>
      </c>
      <c r="O610" s="20">
        <v>50</v>
      </c>
      <c r="P610" s="20">
        <v>1</v>
      </c>
      <c r="Q610" s="20">
        <v>2</v>
      </c>
      <c r="R610" s="20">
        <v>19.95</v>
      </c>
      <c r="S610" s="20">
        <v>1</v>
      </c>
      <c r="T610" s="55">
        <v>45107</v>
      </c>
      <c r="U610" s="20"/>
      <c r="V610" s="20"/>
      <c r="W610" s="60"/>
      <c r="X610" s="8"/>
      <c r="Y610" s="8"/>
      <c r="Z610" s="8"/>
    </row>
    <row r="611" spans="1:88" s="83" customFormat="1">
      <c r="A611" s="25" t="s">
        <v>1722</v>
      </c>
      <c r="B611" s="25" t="s">
        <v>1723</v>
      </c>
      <c r="C611" s="25" t="s">
        <v>294</v>
      </c>
      <c r="D611" s="25">
        <v>500</v>
      </c>
      <c r="E611" s="25" t="s">
        <v>332</v>
      </c>
      <c r="F611" s="25" t="s">
        <v>1724</v>
      </c>
      <c r="G611" s="96">
        <v>1</v>
      </c>
      <c r="H611" s="25" t="s">
        <v>295</v>
      </c>
      <c r="I611" s="25">
        <v>19.95</v>
      </c>
      <c r="J611" s="25" t="s">
        <v>1724</v>
      </c>
      <c r="K611" s="25">
        <v>0</v>
      </c>
      <c r="L611" s="25" t="s">
        <v>1724</v>
      </c>
      <c r="M611" s="25">
        <v>1</v>
      </c>
      <c r="N611" s="25">
        <v>1</v>
      </c>
      <c r="O611" s="25">
        <v>50</v>
      </c>
      <c r="P611" s="25">
        <v>1</v>
      </c>
      <c r="Q611" s="25">
        <v>2</v>
      </c>
      <c r="R611" s="25">
        <v>19.95</v>
      </c>
      <c r="S611" s="25">
        <v>1</v>
      </c>
      <c r="T611" s="61">
        <v>45107</v>
      </c>
      <c r="U611" s="25"/>
      <c r="V611" s="25"/>
      <c r="W611" s="62"/>
      <c r="X611" s="8"/>
      <c r="Y611" s="8"/>
      <c r="Z611" s="8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</row>
    <row r="612" spans="1:88">
      <c r="A612" s="20" t="s">
        <v>513</v>
      </c>
      <c r="B612" s="20" t="s">
        <v>513</v>
      </c>
      <c r="C612" s="20" t="s">
        <v>294</v>
      </c>
      <c r="D612" s="20">
        <v>2</v>
      </c>
      <c r="E612" s="20" t="s">
        <v>295</v>
      </c>
      <c r="F612" s="20" t="s">
        <v>1725</v>
      </c>
      <c r="G612" s="97">
        <v>2</v>
      </c>
      <c r="H612" s="20" t="s">
        <v>295</v>
      </c>
      <c r="I612" s="20">
        <v>1</v>
      </c>
      <c r="J612" s="20" t="s">
        <v>1725</v>
      </c>
      <c r="K612" s="20">
        <v>0</v>
      </c>
      <c r="L612" s="20" t="s">
        <v>1725</v>
      </c>
      <c r="M612" s="20">
        <v>2</v>
      </c>
      <c r="N612" s="20">
        <v>10</v>
      </c>
      <c r="O612" s="20">
        <v>50</v>
      </c>
      <c r="P612" s="20">
        <v>1</v>
      </c>
      <c r="Q612" s="20">
        <v>2</v>
      </c>
      <c r="R612" s="20">
        <v>19.95</v>
      </c>
      <c r="S612" s="20">
        <v>1</v>
      </c>
      <c r="T612" s="55">
        <v>45107</v>
      </c>
      <c r="U612" s="20"/>
      <c r="V612" s="20"/>
      <c r="W612" s="60"/>
      <c r="X612" s="8"/>
      <c r="Y612" s="8"/>
      <c r="Z612" s="8"/>
    </row>
    <row r="613" spans="1:88" s="83" customFormat="1">
      <c r="A613" s="25" t="s">
        <v>1652</v>
      </c>
      <c r="B613" s="25" t="s">
        <v>1726</v>
      </c>
      <c r="C613" s="25" t="s">
        <v>294</v>
      </c>
      <c r="D613" s="25">
        <v>2500</v>
      </c>
      <c r="E613" s="25" t="s">
        <v>332</v>
      </c>
      <c r="F613" s="25" t="s">
        <v>1727</v>
      </c>
      <c r="G613" s="96">
        <v>2.5</v>
      </c>
      <c r="H613" s="25" t="s">
        <v>382</v>
      </c>
      <c r="I613" s="25">
        <v>3.42</v>
      </c>
      <c r="J613" s="25" t="s">
        <v>1727</v>
      </c>
      <c r="K613" s="25">
        <v>0</v>
      </c>
      <c r="L613" s="25" t="s">
        <v>1727</v>
      </c>
      <c r="M613" s="25">
        <v>3</v>
      </c>
      <c r="N613" s="25">
        <v>2</v>
      </c>
      <c r="O613" s="25">
        <v>50</v>
      </c>
      <c r="P613" s="25">
        <v>1</v>
      </c>
      <c r="Q613" s="25">
        <v>2</v>
      </c>
      <c r="R613" s="25">
        <v>20.53</v>
      </c>
      <c r="S613" s="25">
        <v>1</v>
      </c>
      <c r="T613" s="61">
        <v>45107</v>
      </c>
      <c r="U613" s="25"/>
      <c r="V613" s="25"/>
      <c r="W613" s="62"/>
      <c r="X613" s="8"/>
      <c r="Y613" s="8"/>
      <c r="Z613" s="8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</row>
    <row r="614" spans="1:88">
      <c r="A614" s="20" t="s">
        <v>1728</v>
      </c>
      <c r="B614" s="20" t="s">
        <v>1729</v>
      </c>
      <c r="C614" s="20" t="s">
        <v>294</v>
      </c>
      <c r="D614" s="20">
        <v>120</v>
      </c>
      <c r="E614" s="20" t="s">
        <v>295</v>
      </c>
      <c r="F614" s="20" t="s">
        <v>1730</v>
      </c>
      <c r="G614" s="97">
        <v>120</v>
      </c>
      <c r="H614" s="20" t="s">
        <v>295</v>
      </c>
      <c r="I614" s="20">
        <v>0.04</v>
      </c>
      <c r="J614" s="20" t="s">
        <v>1730</v>
      </c>
      <c r="K614" s="20">
        <v>0</v>
      </c>
      <c r="L614" s="20" t="s">
        <v>1730</v>
      </c>
      <c r="M614" s="20">
        <v>120</v>
      </c>
      <c r="N614" s="20">
        <v>4</v>
      </c>
      <c r="O614" s="20">
        <v>50</v>
      </c>
      <c r="P614" s="20">
        <v>1</v>
      </c>
      <c r="Q614" s="20">
        <v>2</v>
      </c>
      <c r="R614" s="20">
        <v>20.68</v>
      </c>
      <c r="S614" s="20">
        <v>1</v>
      </c>
      <c r="T614" s="55">
        <v>45107</v>
      </c>
      <c r="U614" s="20"/>
      <c r="V614" s="20"/>
      <c r="W614" s="60"/>
      <c r="X614" s="8"/>
      <c r="Y614" s="8"/>
      <c r="Z614" s="8"/>
    </row>
    <row r="615" spans="1:88" s="83" customFormat="1">
      <c r="A615" s="25" t="s">
        <v>1731</v>
      </c>
      <c r="B615" s="25" t="s">
        <v>1732</v>
      </c>
      <c r="C615" s="25" t="s">
        <v>294</v>
      </c>
      <c r="D615" s="25">
        <v>100</v>
      </c>
      <c r="E615" s="25" t="s">
        <v>295</v>
      </c>
      <c r="F615" s="25" t="s">
        <v>1733</v>
      </c>
      <c r="G615" s="96">
        <v>100</v>
      </c>
      <c r="H615" s="25" t="s">
        <v>295</v>
      </c>
      <c r="I615" s="25">
        <v>0.21</v>
      </c>
      <c r="J615" s="25" t="s">
        <v>1733</v>
      </c>
      <c r="K615" s="25">
        <v>0</v>
      </c>
      <c r="L615" s="25" t="s">
        <v>1733</v>
      </c>
      <c r="M615" s="25">
        <v>100</v>
      </c>
      <c r="N615" s="25">
        <v>1</v>
      </c>
      <c r="O615" s="25">
        <v>50</v>
      </c>
      <c r="P615" s="25">
        <v>1</v>
      </c>
      <c r="Q615" s="25">
        <v>2</v>
      </c>
      <c r="R615" s="25">
        <v>20.68</v>
      </c>
      <c r="S615" s="25">
        <v>1</v>
      </c>
      <c r="T615" s="61">
        <v>45107</v>
      </c>
      <c r="U615" s="25"/>
      <c r="V615" s="25"/>
      <c r="W615" s="62"/>
      <c r="X615" s="8"/>
      <c r="Y615" s="8"/>
      <c r="Z615" s="8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</row>
    <row r="616" spans="1:88">
      <c r="A616" s="20" t="s">
        <v>1734</v>
      </c>
      <c r="B616" s="20" t="s">
        <v>1735</v>
      </c>
      <c r="C616" s="20" t="s">
        <v>294</v>
      </c>
      <c r="D616" s="20">
        <v>5000</v>
      </c>
      <c r="E616" s="20" t="s">
        <v>332</v>
      </c>
      <c r="F616" s="20" t="s">
        <v>1736</v>
      </c>
      <c r="G616" s="97">
        <v>5</v>
      </c>
      <c r="H616" s="20" t="s">
        <v>382</v>
      </c>
      <c r="I616" s="20">
        <v>4.1399999999999997</v>
      </c>
      <c r="J616" s="20" t="s">
        <v>1736</v>
      </c>
      <c r="K616" s="20">
        <v>0</v>
      </c>
      <c r="L616" s="20" t="s">
        <v>1736</v>
      </c>
      <c r="M616" s="20">
        <v>5</v>
      </c>
      <c r="N616" s="20">
        <v>1</v>
      </c>
      <c r="O616" s="20">
        <v>50</v>
      </c>
      <c r="P616" s="20">
        <v>1</v>
      </c>
      <c r="Q616" s="20">
        <v>2</v>
      </c>
      <c r="R616" s="20">
        <v>20.68</v>
      </c>
      <c r="S616" s="20">
        <v>1</v>
      </c>
      <c r="T616" s="55">
        <v>45107</v>
      </c>
      <c r="U616" s="20"/>
      <c r="V616" s="20"/>
      <c r="W616" s="60"/>
      <c r="X616" s="8"/>
      <c r="Y616" s="8"/>
      <c r="Z616" s="8"/>
    </row>
    <row r="617" spans="1:88" s="83" customFormat="1">
      <c r="A617" s="25">
        <v>8028</v>
      </c>
      <c r="B617" s="25" t="s">
        <v>1737</v>
      </c>
      <c r="C617" s="25" t="s">
        <v>294</v>
      </c>
      <c r="D617" s="25">
        <v>14.2</v>
      </c>
      <c r="E617" s="25" t="s">
        <v>332</v>
      </c>
      <c r="F617" s="25" t="s">
        <v>1738</v>
      </c>
      <c r="G617" s="96">
        <v>200</v>
      </c>
      <c r="H617" s="25" t="s">
        <v>295</v>
      </c>
      <c r="I617" s="25">
        <v>0.1</v>
      </c>
      <c r="J617" s="25" t="s">
        <v>1738</v>
      </c>
      <c r="K617" s="25">
        <v>0</v>
      </c>
      <c r="L617" s="25" t="s">
        <v>1738</v>
      </c>
      <c r="M617" s="25">
        <v>200</v>
      </c>
      <c r="N617" s="25">
        <v>1</v>
      </c>
      <c r="O617" s="25">
        <v>50</v>
      </c>
      <c r="P617" s="25">
        <v>1</v>
      </c>
      <c r="Q617" s="25">
        <v>2</v>
      </c>
      <c r="R617" s="25">
        <v>20.68</v>
      </c>
      <c r="S617" s="25">
        <v>1</v>
      </c>
      <c r="T617" s="61">
        <v>45107</v>
      </c>
      <c r="U617" s="25"/>
      <c r="V617" s="25"/>
      <c r="W617" s="62"/>
      <c r="X617" s="8"/>
      <c r="Y617" s="8"/>
      <c r="Z617" s="8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</row>
    <row r="618" spans="1:88">
      <c r="A618" s="20" t="s">
        <v>998</v>
      </c>
      <c r="B618" s="20" t="s">
        <v>1739</v>
      </c>
      <c r="C618" s="20" t="s">
        <v>294</v>
      </c>
      <c r="D618" s="20">
        <v>15</v>
      </c>
      <c r="E618" s="20" t="s">
        <v>295</v>
      </c>
      <c r="F618" s="20" t="s">
        <v>1740</v>
      </c>
      <c r="G618" s="97">
        <v>15</v>
      </c>
      <c r="H618" s="20" t="s">
        <v>295</v>
      </c>
      <c r="I618" s="20">
        <v>1.38</v>
      </c>
      <c r="J618" s="20" t="s">
        <v>1740</v>
      </c>
      <c r="K618" s="20"/>
      <c r="L618" s="20" t="s">
        <v>1740</v>
      </c>
      <c r="M618" s="20">
        <v>15</v>
      </c>
      <c r="N618" s="20">
        <v>1</v>
      </c>
      <c r="O618" s="20">
        <v>100</v>
      </c>
      <c r="P618" s="20">
        <v>1</v>
      </c>
      <c r="Q618" s="20">
        <v>2</v>
      </c>
      <c r="R618" s="20">
        <v>20.68</v>
      </c>
      <c r="S618" s="20">
        <v>1</v>
      </c>
      <c r="T618" s="55">
        <v>45107</v>
      </c>
      <c r="U618" s="20"/>
      <c r="V618" s="20"/>
      <c r="W618" s="60"/>
      <c r="X618" s="8"/>
      <c r="Y618" s="8"/>
      <c r="Z618" s="8"/>
    </row>
    <row r="619" spans="1:88" s="83" customFormat="1">
      <c r="A619" s="25" t="s">
        <v>1741</v>
      </c>
      <c r="B619" s="25" t="s">
        <v>1742</v>
      </c>
      <c r="C619" s="25" t="s">
        <v>294</v>
      </c>
      <c r="D619" s="25">
        <v>2000</v>
      </c>
      <c r="E619" s="25" t="s">
        <v>332</v>
      </c>
      <c r="F619" s="25" t="s">
        <v>1743</v>
      </c>
      <c r="G619" s="96">
        <v>2</v>
      </c>
      <c r="H619" s="25" t="s">
        <v>382</v>
      </c>
      <c r="I619" s="25">
        <v>10.45</v>
      </c>
      <c r="J619" s="25" t="s">
        <v>1743</v>
      </c>
      <c r="K619" s="25">
        <v>0</v>
      </c>
      <c r="L619" s="25" t="s">
        <v>1743</v>
      </c>
      <c r="M619" s="25">
        <v>2</v>
      </c>
      <c r="N619" s="25">
        <v>1</v>
      </c>
      <c r="O619" s="25">
        <v>50</v>
      </c>
      <c r="P619" s="25">
        <v>1</v>
      </c>
      <c r="Q619" s="25">
        <v>2</v>
      </c>
      <c r="R619" s="25">
        <v>20.89</v>
      </c>
      <c r="S619" s="25">
        <v>1</v>
      </c>
      <c r="T619" s="61">
        <v>45107</v>
      </c>
      <c r="U619" s="25"/>
      <c r="V619" s="25"/>
      <c r="W619" s="62"/>
      <c r="X619" s="8"/>
      <c r="Y619" s="8"/>
      <c r="Z619" s="8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</row>
    <row r="620" spans="1:88">
      <c r="A620" s="20" t="s">
        <v>1570</v>
      </c>
      <c r="B620" s="20" t="s">
        <v>1744</v>
      </c>
      <c r="C620" s="20" t="s">
        <v>294</v>
      </c>
      <c r="D620" s="20">
        <v>2550</v>
      </c>
      <c r="E620" s="20" t="s">
        <v>332</v>
      </c>
      <c r="F620" s="20" t="s">
        <v>1745</v>
      </c>
      <c r="G620" s="97">
        <v>2.5499999999999998</v>
      </c>
      <c r="H620" s="20" t="s">
        <v>382</v>
      </c>
      <c r="I620" s="20">
        <v>3.5</v>
      </c>
      <c r="J620" s="20" t="s">
        <v>1745</v>
      </c>
      <c r="K620" s="20">
        <v>0</v>
      </c>
      <c r="L620" s="20" t="s">
        <v>1745</v>
      </c>
      <c r="M620" s="20">
        <v>3</v>
      </c>
      <c r="N620" s="20">
        <v>2</v>
      </c>
      <c r="O620" s="20">
        <v>50</v>
      </c>
      <c r="P620" s="20">
        <v>1</v>
      </c>
      <c r="Q620" s="20">
        <v>2</v>
      </c>
      <c r="R620" s="20">
        <v>21</v>
      </c>
      <c r="S620" s="20">
        <v>1</v>
      </c>
      <c r="T620" s="55">
        <v>45107</v>
      </c>
      <c r="U620" s="20"/>
      <c r="V620" s="20"/>
      <c r="W620" s="60"/>
      <c r="X620" s="8"/>
      <c r="Y620" s="8"/>
      <c r="Z620" s="8"/>
    </row>
    <row r="621" spans="1:88" s="83" customFormat="1">
      <c r="A621" s="25" t="s">
        <v>526</v>
      </c>
      <c r="B621" s="25" t="s">
        <v>1746</v>
      </c>
      <c r="C621" s="25" t="s">
        <v>294</v>
      </c>
      <c r="D621" s="25">
        <v>1000</v>
      </c>
      <c r="E621" s="25" t="s">
        <v>327</v>
      </c>
      <c r="F621" s="25" t="s">
        <v>1747</v>
      </c>
      <c r="G621" s="96">
        <v>1</v>
      </c>
      <c r="H621" s="25" t="s">
        <v>329</v>
      </c>
      <c r="I621" s="25">
        <v>1.75</v>
      </c>
      <c r="J621" s="25" t="s">
        <v>1747</v>
      </c>
      <c r="K621" s="25">
        <v>0</v>
      </c>
      <c r="L621" s="25" t="s">
        <v>1747</v>
      </c>
      <c r="M621" s="25">
        <v>1</v>
      </c>
      <c r="N621" s="25">
        <v>12</v>
      </c>
      <c r="O621" s="25">
        <v>50</v>
      </c>
      <c r="P621" s="25">
        <v>1</v>
      </c>
      <c r="Q621" s="25">
        <v>2</v>
      </c>
      <c r="R621" s="25">
        <v>21</v>
      </c>
      <c r="S621" s="25">
        <v>1</v>
      </c>
      <c r="T621" s="61">
        <v>45107</v>
      </c>
      <c r="U621" s="25"/>
      <c r="V621" s="25"/>
      <c r="W621" s="62"/>
      <c r="X621" s="8"/>
      <c r="Y621" s="8"/>
      <c r="Z621" s="8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</row>
    <row r="622" spans="1:88">
      <c r="A622" s="20" t="s">
        <v>496</v>
      </c>
      <c r="B622" s="20" t="s">
        <v>1748</v>
      </c>
      <c r="C622" s="20" t="s">
        <v>294</v>
      </c>
      <c r="D622" s="20">
        <v>24</v>
      </c>
      <c r="E622" s="20" t="s">
        <v>295</v>
      </c>
      <c r="F622" s="20" t="s">
        <v>1749</v>
      </c>
      <c r="G622" s="97">
        <v>2</v>
      </c>
      <c r="H622" s="20" t="s">
        <v>295</v>
      </c>
      <c r="I622" s="20">
        <v>0.88</v>
      </c>
      <c r="J622" s="20" t="s">
        <v>1749</v>
      </c>
      <c r="K622" s="20">
        <v>0</v>
      </c>
      <c r="L622" s="20" t="s">
        <v>1749</v>
      </c>
      <c r="M622" s="20">
        <v>2</v>
      </c>
      <c r="N622" s="20">
        <v>12</v>
      </c>
      <c r="O622" s="20">
        <v>50</v>
      </c>
      <c r="P622" s="20">
        <v>1</v>
      </c>
      <c r="Q622" s="20">
        <v>2</v>
      </c>
      <c r="R622" s="20">
        <v>21</v>
      </c>
      <c r="S622" s="20">
        <v>1</v>
      </c>
      <c r="T622" s="55">
        <v>45107</v>
      </c>
      <c r="U622" s="20"/>
      <c r="V622" s="20"/>
      <c r="W622" s="60"/>
      <c r="X622" s="8"/>
      <c r="Y622" s="8"/>
      <c r="Z622" s="8"/>
    </row>
    <row r="623" spans="1:88" s="83" customFormat="1">
      <c r="A623" s="25" t="s">
        <v>598</v>
      </c>
      <c r="B623" s="25" t="s">
        <v>1750</v>
      </c>
      <c r="C623" s="25" t="s">
        <v>294</v>
      </c>
      <c r="D623" s="25">
        <v>1000</v>
      </c>
      <c r="E623" s="25" t="s">
        <v>327</v>
      </c>
      <c r="F623" s="25" t="s">
        <v>1751</v>
      </c>
      <c r="G623" s="96">
        <v>1</v>
      </c>
      <c r="H623" s="25" t="s">
        <v>329</v>
      </c>
      <c r="I623" s="25">
        <v>1.75</v>
      </c>
      <c r="J623" s="25" t="s">
        <v>1751</v>
      </c>
      <c r="K623" s="25">
        <v>0</v>
      </c>
      <c r="L623" s="25" t="s">
        <v>1751</v>
      </c>
      <c r="M623" s="25">
        <v>1</v>
      </c>
      <c r="N623" s="25">
        <v>12</v>
      </c>
      <c r="O623" s="25">
        <v>50</v>
      </c>
      <c r="P623" s="25">
        <v>1</v>
      </c>
      <c r="Q623" s="25">
        <v>2</v>
      </c>
      <c r="R623" s="25">
        <v>21</v>
      </c>
      <c r="S623" s="25">
        <v>1</v>
      </c>
      <c r="T623" s="61">
        <v>45107</v>
      </c>
      <c r="U623" s="25"/>
      <c r="V623" s="25"/>
      <c r="W623" s="62"/>
      <c r="X623" s="8"/>
      <c r="Y623" s="8"/>
      <c r="Z623" s="8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</row>
    <row r="624" spans="1:88">
      <c r="A624" s="20" t="s">
        <v>1752</v>
      </c>
      <c r="B624" s="20" t="s">
        <v>1753</v>
      </c>
      <c r="C624" s="20" t="s">
        <v>294</v>
      </c>
      <c r="D624" s="20">
        <v>3000</v>
      </c>
      <c r="E624" s="20" t="s">
        <v>332</v>
      </c>
      <c r="F624" s="20" t="s">
        <v>1754</v>
      </c>
      <c r="G624" s="97">
        <v>3</v>
      </c>
      <c r="H624" s="20" t="s">
        <v>382</v>
      </c>
      <c r="I624" s="20">
        <v>7</v>
      </c>
      <c r="J624" s="20" t="s">
        <v>1754</v>
      </c>
      <c r="K624" s="20"/>
      <c r="L624" s="20" t="s">
        <v>1754</v>
      </c>
      <c r="M624" s="20">
        <v>3</v>
      </c>
      <c r="N624" s="20">
        <v>1</v>
      </c>
      <c r="O624" s="20">
        <v>100</v>
      </c>
      <c r="P624" s="20">
        <v>1</v>
      </c>
      <c r="Q624" s="20">
        <v>2</v>
      </c>
      <c r="R624" s="20">
        <v>21</v>
      </c>
      <c r="S624" s="20">
        <v>1</v>
      </c>
      <c r="T624" s="55">
        <v>45107</v>
      </c>
      <c r="U624" s="20"/>
      <c r="V624" s="20"/>
      <c r="W624" s="60"/>
      <c r="X624" s="8"/>
      <c r="Y624" s="8"/>
      <c r="Z624" s="8"/>
    </row>
    <row r="625" spans="1:88" s="83" customFormat="1">
      <c r="A625" s="25" t="s">
        <v>1755</v>
      </c>
      <c r="B625" s="25" t="s">
        <v>1755</v>
      </c>
      <c r="C625" s="25" t="s">
        <v>294</v>
      </c>
      <c r="D625" s="25">
        <v>125</v>
      </c>
      <c r="E625" s="25" t="s">
        <v>332</v>
      </c>
      <c r="F625" s="25" t="s">
        <v>1756</v>
      </c>
      <c r="G625" s="96">
        <v>6</v>
      </c>
      <c r="H625" s="25" t="s">
        <v>295</v>
      </c>
      <c r="I625" s="25">
        <v>3.5</v>
      </c>
      <c r="J625" s="25" t="s">
        <v>1756</v>
      </c>
      <c r="K625" s="25"/>
      <c r="L625" s="25" t="s">
        <v>1756</v>
      </c>
      <c r="M625" s="25">
        <v>6</v>
      </c>
      <c r="N625" s="25">
        <v>1</v>
      </c>
      <c r="O625" s="25">
        <v>100</v>
      </c>
      <c r="P625" s="25">
        <v>1</v>
      </c>
      <c r="Q625" s="25">
        <v>2</v>
      </c>
      <c r="R625" s="25">
        <v>21</v>
      </c>
      <c r="S625" s="25">
        <v>1</v>
      </c>
      <c r="T625" s="61">
        <v>45107</v>
      </c>
      <c r="U625" s="25"/>
      <c r="V625" s="25"/>
      <c r="W625" s="62"/>
      <c r="X625" s="8"/>
      <c r="Y625" s="8"/>
      <c r="Z625" s="8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</row>
    <row r="626" spans="1:88">
      <c r="A626" s="20" t="s">
        <v>820</v>
      </c>
      <c r="B626" s="20" t="s">
        <v>1757</v>
      </c>
      <c r="C626" s="20" t="s">
        <v>294</v>
      </c>
      <c r="D626" s="20">
        <v>2000</v>
      </c>
      <c r="E626" s="20" t="s">
        <v>332</v>
      </c>
      <c r="F626" s="20" t="s">
        <v>1758</v>
      </c>
      <c r="G626" s="97">
        <v>2</v>
      </c>
      <c r="H626" s="20" t="s">
        <v>382</v>
      </c>
      <c r="I626" s="20">
        <v>1.05</v>
      </c>
      <c r="J626" s="20" t="s">
        <v>1758</v>
      </c>
      <c r="K626" s="20">
        <v>0</v>
      </c>
      <c r="L626" s="20" t="s">
        <v>1758</v>
      </c>
      <c r="M626" s="20">
        <v>2</v>
      </c>
      <c r="N626" s="20">
        <v>10</v>
      </c>
      <c r="O626" s="20">
        <v>50</v>
      </c>
      <c r="P626" s="20">
        <v>1</v>
      </c>
      <c r="Q626" s="20">
        <v>2</v>
      </c>
      <c r="R626" s="20">
        <v>21.05</v>
      </c>
      <c r="S626" s="20">
        <v>1</v>
      </c>
      <c r="T626" s="55">
        <v>45107</v>
      </c>
      <c r="U626" s="20"/>
      <c r="V626" s="20"/>
      <c r="W626" s="60"/>
      <c r="X626" s="8"/>
      <c r="Y626" s="8"/>
      <c r="Z626" s="8"/>
    </row>
    <row r="627" spans="1:88" s="83" customFormat="1">
      <c r="A627" s="25" t="s">
        <v>595</v>
      </c>
      <c r="B627" s="25" t="s">
        <v>1759</v>
      </c>
      <c r="C627" s="25" t="s">
        <v>294</v>
      </c>
      <c r="D627" s="25">
        <v>10</v>
      </c>
      <c r="E627" s="25" t="s">
        <v>295</v>
      </c>
      <c r="F627" s="25" t="s">
        <v>1760</v>
      </c>
      <c r="G627" s="96">
        <v>10</v>
      </c>
      <c r="H627" s="25" t="s">
        <v>295</v>
      </c>
      <c r="I627" s="25">
        <v>2.16</v>
      </c>
      <c r="J627" s="25" t="s">
        <v>1760</v>
      </c>
      <c r="K627" s="25">
        <v>0</v>
      </c>
      <c r="L627" s="25" t="s">
        <v>1760</v>
      </c>
      <c r="M627" s="25">
        <v>10</v>
      </c>
      <c r="N627" s="25">
        <v>1</v>
      </c>
      <c r="O627" s="25">
        <v>50</v>
      </c>
      <c r="P627" s="25">
        <v>1</v>
      </c>
      <c r="Q627" s="25">
        <v>2</v>
      </c>
      <c r="R627" s="25">
        <v>21.58</v>
      </c>
      <c r="S627" s="25">
        <v>1</v>
      </c>
      <c r="T627" s="61">
        <v>45107</v>
      </c>
      <c r="U627" s="25"/>
      <c r="V627" s="25"/>
      <c r="W627" s="62"/>
      <c r="X627" s="8"/>
      <c r="Y627" s="8"/>
      <c r="Z627" s="8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</row>
    <row r="628" spans="1:88">
      <c r="A628" s="20" t="s">
        <v>1761</v>
      </c>
      <c r="B628" s="20" t="s">
        <v>1762</v>
      </c>
      <c r="C628" s="20" t="s">
        <v>294</v>
      </c>
      <c r="D628" s="20">
        <v>5000</v>
      </c>
      <c r="E628" s="20" t="s">
        <v>332</v>
      </c>
      <c r="F628" s="20" t="s">
        <v>1763</v>
      </c>
      <c r="G628" s="97">
        <v>5</v>
      </c>
      <c r="H628" s="20" t="s">
        <v>382</v>
      </c>
      <c r="I628" s="20">
        <v>4.32</v>
      </c>
      <c r="J628" s="20" t="s">
        <v>1763</v>
      </c>
      <c r="K628" s="20">
        <v>0</v>
      </c>
      <c r="L628" s="20" t="s">
        <v>1763</v>
      </c>
      <c r="M628" s="20">
        <v>5</v>
      </c>
      <c r="N628" s="20">
        <v>1</v>
      </c>
      <c r="O628" s="20">
        <v>50</v>
      </c>
      <c r="P628" s="20">
        <v>1</v>
      </c>
      <c r="Q628" s="20">
        <v>2</v>
      </c>
      <c r="R628" s="20">
        <v>21.58</v>
      </c>
      <c r="S628" s="20">
        <v>1</v>
      </c>
      <c r="T628" s="55">
        <v>45107</v>
      </c>
      <c r="U628" s="20"/>
      <c r="V628" s="20"/>
      <c r="W628" s="60"/>
      <c r="X628" s="8"/>
      <c r="Y628" s="8"/>
      <c r="Z628" s="8"/>
    </row>
    <row r="629" spans="1:88" s="83" customFormat="1">
      <c r="A629" s="25" t="s">
        <v>1179</v>
      </c>
      <c r="B629" s="25" t="s">
        <v>1764</v>
      </c>
      <c r="C629" s="25" t="s">
        <v>294</v>
      </c>
      <c r="D629" s="25">
        <v>1900</v>
      </c>
      <c r="E629" s="25" t="s">
        <v>327</v>
      </c>
      <c r="F629" s="25" t="s">
        <v>1765</v>
      </c>
      <c r="G629" s="96">
        <v>1.9</v>
      </c>
      <c r="H629" s="25" t="s">
        <v>329</v>
      </c>
      <c r="I629" s="25">
        <v>5.57</v>
      </c>
      <c r="J629" s="25" t="s">
        <v>1765</v>
      </c>
      <c r="K629" s="25"/>
      <c r="L629" s="25" t="s">
        <v>1765</v>
      </c>
      <c r="M629" s="25">
        <v>2</v>
      </c>
      <c r="N629" s="25">
        <v>2</v>
      </c>
      <c r="O629" s="25">
        <v>100</v>
      </c>
      <c r="P629" s="25">
        <v>1</v>
      </c>
      <c r="Q629" s="25">
        <v>2</v>
      </c>
      <c r="R629" s="25">
        <v>22.29</v>
      </c>
      <c r="S629" s="25">
        <v>1</v>
      </c>
      <c r="T629" s="61">
        <v>45107</v>
      </c>
      <c r="U629" s="25"/>
      <c r="V629" s="25"/>
      <c r="W629" s="62"/>
      <c r="X629" s="8"/>
      <c r="Y629" s="8"/>
      <c r="Z629" s="8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</row>
    <row r="630" spans="1:88">
      <c r="A630" s="20" t="s">
        <v>349</v>
      </c>
      <c r="B630" s="20" t="s">
        <v>1766</v>
      </c>
      <c r="C630" s="20" t="s">
        <v>294</v>
      </c>
      <c r="D630" s="20">
        <v>20</v>
      </c>
      <c r="E630" s="20" t="s">
        <v>295</v>
      </c>
      <c r="F630" s="20" t="s">
        <v>1767</v>
      </c>
      <c r="G630" s="97">
        <v>20</v>
      </c>
      <c r="H630" s="20" t="s">
        <v>295</v>
      </c>
      <c r="I630" s="20">
        <v>1.1299999999999999</v>
      </c>
      <c r="J630" s="20" t="s">
        <v>1767</v>
      </c>
      <c r="K630" s="20">
        <v>0</v>
      </c>
      <c r="L630" s="20" t="s">
        <v>1767</v>
      </c>
      <c r="M630" s="20">
        <v>20</v>
      </c>
      <c r="N630" s="20">
        <v>1</v>
      </c>
      <c r="O630" s="20">
        <v>50</v>
      </c>
      <c r="P630" s="20">
        <v>1</v>
      </c>
      <c r="Q630" s="20">
        <v>2</v>
      </c>
      <c r="R630" s="20">
        <v>22.63</v>
      </c>
      <c r="S630" s="20">
        <v>1</v>
      </c>
      <c r="T630" s="55">
        <v>45107</v>
      </c>
      <c r="U630" s="20"/>
      <c r="V630" s="20"/>
      <c r="W630" s="60"/>
      <c r="X630" s="8"/>
      <c r="Y630" s="8"/>
      <c r="Z630" s="8"/>
    </row>
    <row r="631" spans="1:88" s="83" customFormat="1">
      <c r="A631" s="25" t="s">
        <v>565</v>
      </c>
      <c r="B631" s="25" t="s">
        <v>1768</v>
      </c>
      <c r="C631" s="25" t="s">
        <v>294</v>
      </c>
      <c r="D631" s="25">
        <v>1000</v>
      </c>
      <c r="E631" s="25" t="s">
        <v>332</v>
      </c>
      <c r="F631" s="25" t="s">
        <v>1769</v>
      </c>
      <c r="G631" s="96">
        <v>1</v>
      </c>
      <c r="H631" s="25" t="s">
        <v>382</v>
      </c>
      <c r="I631" s="25">
        <v>2.2599999999999998</v>
      </c>
      <c r="J631" s="25" t="s">
        <v>1769</v>
      </c>
      <c r="K631" s="25"/>
      <c r="L631" s="25" t="s">
        <v>1769</v>
      </c>
      <c r="M631" s="25">
        <v>1</v>
      </c>
      <c r="N631" s="25">
        <v>10</v>
      </c>
      <c r="O631" s="25">
        <v>100</v>
      </c>
      <c r="P631" s="25">
        <v>1</v>
      </c>
      <c r="Q631" s="25">
        <v>2</v>
      </c>
      <c r="R631" s="25">
        <v>22.63</v>
      </c>
      <c r="S631" s="25">
        <v>1</v>
      </c>
      <c r="T631" s="61">
        <v>45107</v>
      </c>
      <c r="U631" s="25"/>
      <c r="V631" s="25"/>
      <c r="W631" s="62"/>
      <c r="X631" s="8"/>
      <c r="Y631" s="8"/>
      <c r="Z631" s="8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</row>
    <row r="632" spans="1:88">
      <c r="A632" s="20" t="s">
        <v>840</v>
      </c>
      <c r="B632" s="20" t="s">
        <v>1770</v>
      </c>
      <c r="C632" s="20" t="s">
        <v>294</v>
      </c>
      <c r="D632" s="20">
        <v>2000</v>
      </c>
      <c r="E632" s="20" t="s">
        <v>327</v>
      </c>
      <c r="F632" s="20" t="s">
        <v>1771</v>
      </c>
      <c r="G632" s="97">
        <v>2</v>
      </c>
      <c r="H632" s="20" t="s">
        <v>329</v>
      </c>
      <c r="I632" s="20">
        <v>1.89</v>
      </c>
      <c r="J632" s="20" t="s">
        <v>1771</v>
      </c>
      <c r="K632" s="20"/>
      <c r="L632" s="20" t="s">
        <v>1771</v>
      </c>
      <c r="M632" s="20">
        <v>2</v>
      </c>
      <c r="N632" s="20">
        <v>6</v>
      </c>
      <c r="O632" s="20">
        <v>100</v>
      </c>
      <c r="P632" s="20">
        <v>1</v>
      </c>
      <c r="Q632" s="20">
        <v>2</v>
      </c>
      <c r="R632" s="20">
        <v>22.63</v>
      </c>
      <c r="S632" s="20">
        <v>1</v>
      </c>
      <c r="T632" s="55">
        <v>45107</v>
      </c>
      <c r="U632" s="20"/>
      <c r="V632" s="20"/>
      <c r="W632" s="60"/>
      <c r="X632" s="8"/>
      <c r="Y632" s="8"/>
      <c r="Z632" s="8"/>
    </row>
    <row r="633" spans="1:88" s="83" customFormat="1">
      <c r="A633" s="25" t="s">
        <v>843</v>
      </c>
      <c r="B633" s="25" t="s">
        <v>1772</v>
      </c>
      <c r="C633" s="25" t="s">
        <v>294</v>
      </c>
      <c r="D633" s="25">
        <v>2000</v>
      </c>
      <c r="E633" s="25" t="s">
        <v>327</v>
      </c>
      <c r="F633" s="25" t="s">
        <v>1773</v>
      </c>
      <c r="G633" s="96">
        <v>2</v>
      </c>
      <c r="H633" s="25" t="s">
        <v>329</v>
      </c>
      <c r="I633" s="25">
        <v>1.89</v>
      </c>
      <c r="J633" s="25" t="s">
        <v>1773</v>
      </c>
      <c r="K633" s="25"/>
      <c r="L633" s="25" t="s">
        <v>1773</v>
      </c>
      <c r="M633" s="25">
        <v>2</v>
      </c>
      <c r="N633" s="25">
        <v>6</v>
      </c>
      <c r="O633" s="25">
        <v>100</v>
      </c>
      <c r="P633" s="25">
        <v>1</v>
      </c>
      <c r="Q633" s="25">
        <v>2</v>
      </c>
      <c r="R633" s="25">
        <v>22.63</v>
      </c>
      <c r="S633" s="25">
        <v>1</v>
      </c>
      <c r="T633" s="61">
        <v>45107</v>
      </c>
      <c r="U633" s="25"/>
      <c r="V633" s="25"/>
      <c r="W633" s="62"/>
      <c r="X633" s="8"/>
      <c r="Y633" s="8"/>
      <c r="Z633" s="8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</row>
    <row r="634" spans="1:88">
      <c r="A634" s="20">
        <v>1045261</v>
      </c>
      <c r="B634" s="20" t="s">
        <v>1774</v>
      </c>
      <c r="C634" s="20" t="s">
        <v>294</v>
      </c>
      <c r="D634" s="20">
        <v>10</v>
      </c>
      <c r="E634" s="20" t="s">
        <v>332</v>
      </c>
      <c r="F634" s="20" t="s">
        <v>1775</v>
      </c>
      <c r="G634" s="97">
        <v>200</v>
      </c>
      <c r="H634" s="20" t="s">
        <v>295</v>
      </c>
      <c r="I634" s="20">
        <v>0.11</v>
      </c>
      <c r="J634" s="20" t="s">
        <v>1775</v>
      </c>
      <c r="K634" s="20">
        <v>0</v>
      </c>
      <c r="L634" s="20" t="s">
        <v>1775</v>
      </c>
      <c r="M634" s="20">
        <v>200</v>
      </c>
      <c r="N634" s="20">
        <v>1</v>
      </c>
      <c r="O634" s="20">
        <v>50</v>
      </c>
      <c r="P634" s="20">
        <v>1</v>
      </c>
      <c r="Q634" s="20">
        <v>2</v>
      </c>
      <c r="R634" s="20">
        <v>22.63</v>
      </c>
      <c r="S634" s="20">
        <v>1</v>
      </c>
      <c r="T634" s="55">
        <v>45107</v>
      </c>
      <c r="U634" s="20"/>
      <c r="V634" s="20"/>
      <c r="W634" s="60"/>
      <c r="X634" s="8"/>
      <c r="Y634" s="8"/>
      <c r="Z634" s="8"/>
    </row>
    <row r="635" spans="1:88" s="83" customFormat="1">
      <c r="A635" s="25" t="s">
        <v>1776</v>
      </c>
      <c r="B635" s="25" t="s">
        <v>1777</v>
      </c>
      <c r="C635" s="25" t="s">
        <v>294</v>
      </c>
      <c r="D635" s="25">
        <v>200</v>
      </c>
      <c r="E635" s="25" t="s">
        <v>332</v>
      </c>
      <c r="F635" s="25" t="s">
        <v>1778</v>
      </c>
      <c r="G635" s="96">
        <v>6</v>
      </c>
      <c r="H635" s="25" t="s">
        <v>295</v>
      </c>
      <c r="I635" s="25">
        <v>3.77</v>
      </c>
      <c r="J635" s="25" t="s">
        <v>1778</v>
      </c>
      <c r="K635" s="25">
        <v>0</v>
      </c>
      <c r="L635" s="25" t="s">
        <v>1778</v>
      </c>
      <c r="M635" s="25">
        <v>6</v>
      </c>
      <c r="N635" s="25">
        <v>1</v>
      </c>
      <c r="O635" s="25">
        <v>50</v>
      </c>
      <c r="P635" s="25">
        <v>1</v>
      </c>
      <c r="Q635" s="25">
        <v>2</v>
      </c>
      <c r="R635" s="25">
        <v>22.63</v>
      </c>
      <c r="S635" s="25">
        <v>1</v>
      </c>
      <c r="T635" s="61">
        <v>45107</v>
      </c>
      <c r="U635" s="25"/>
      <c r="V635" s="25"/>
      <c r="W635" s="62"/>
      <c r="X635" s="8"/>
      <c r="Y635" s="8"/>
      <c r="Z635" s="8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</row>
    <row r="636" spans="1:88">
      <c r="A636" s="20" t="s">
        <v>560</v>
      </c>
      <c r="B636" s="20" t="s">
        <v>1779</v>
      </c>
      <c r="C636" s="20" t="s">
        <v>294</v>
      </c>
      <c r="D636" s="20">
        <v>12</v>
      </c>
      <c r="E636" s="20" t="s">
        <v>295</v>
      </c>
      <c r="F636" s="20" t="s">
        <v>1780</v>
      </c>
      <c r="G636" s="97">
        <v>12</v>
      </c>
      <c r="H636" s="20" t="s">
        <v>295</v>
      </c>
      <c r="I636" s="20">
        <v>1.89</v>
      </c>
      <c r="J636" s="20" t="s">
        <v>1780</v>
      </c>
      <c r="K636" s="20">
        <v>0</v>
      </c>
      <c r="L636" s="20" t="s">
        <v>1780</v>
      </c>
      <c r="M636" s="20">
        <v>12</v>
      </c>
      <c r="N636" s="20">
        <v>1</v>
      </c>
      <c r="O636" s="20">
        <v>50</v>
      </c>
      <c r="P636" s="20">
        <v>1</v>
      </c>
      <c r="Q636" s="20">
        <v>2</v>
      </c>
      <c r="R636" s="20">
        <v>22.63</v>
      </c>
      <c r="S636" s="20">
        <v>1</v>
      </c>
      <c r="T636" s="55">
        <v>45107</v>
      </c>
      <c r="U636" s="20"/>
      <c r="V636" s="20"/>
      <c r="W636" s="60"/>
      <c r="X636" s="8"/>
      <c r="Y636" s="8"/>
      <c r="Z636" s="8"/>
    </row>
    <row r="637" spans="1:88" s="83" customFormat="1">
      <c r="A637" s="25" t="s">
        <v>1781</v>
      </c>
      <c r="B637" s="25" t="s">
        <v>1781</v>
      </c>
      <c r="C637" s="25" t="s">
        <v>294</v>
      </c>
      <c r="D637" s="25">
        <v>250</v>
      </c>
      <c r="E637" s="25" t="s">
        <v>332</v>
      </c>
      <c r="F637" s="25" t="s">
        <v>1782</v>
      </c>
      <c r="G637" s="96">
        <v>12</v>
      </c>
      <c r="H637" s="25" t="s">
        <v>295</v>
      </c>
      <c r="I637" s="25">
        <v>1.89</v>
      </c>
      <c r="J637" s="25" t="s">
        <v>1782</v>
      </c>
      <c r="K637" s="25">
        <v>0</v>
      </c>
      <c r="L637" s="25" t="s">
        <v>1782</v>
      </c>
      <c r="M637" s="25">
        <v>12</v>
      </c>
      <c r="N637" s="25">
        <v>1</v>
      </c>
      <c r="O637" s="25">
        <v>50</v>
      </c>
      <c r="P637" s="25">
        <v>1</v>
      </c>
      <c r="Q637" s="25">
        <v>2</v>
      </c>
      <c r="R637" s="25">
        <v>22.63</v>
      </c>
      <c r="S637" s="25">
        <v>1</v>
      </c>
      <c r="T637" s="61">
        <v>45107</v>
      </c>
      <c r="U637" s="25"/>
      <c r="V637" s="25"/>
      <c r="W637" s="62"/>
      <c r="X637" s="8"/>
      <c r="Y637" s="8"/>
      <c r="Z637" s="8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</row>
    <row r="638" spans="1:88">
      <c r="A638" s="20" t="s">
        <v>783</v>
      </c>
      <c r="B638" s="20" t="s">
        <v>1783</v>
      </c>
      <c r="C638" s="20" t="s">
        <v>294</v>
      </c>
      <c r="D638" s="20">
        <v>200</v>
      </c>
      <c r="E638" s="20" t="s">
        <v>332</v>
      </c>
      <c r="F638" s="20" t="s">
        <v>1784</v>
      </c>
      <c r="G638" s="97">
        <v>6</v>
      </c>
      <c r="H638" s="20" t="s">
        <v>295</v>
      </c>
      <c r="I638" s="20">
        <v>3.78</v>
      </c>
      <c r="J638" s="20" t="s">
        <v>1784</v>
      </c>
      <c r="K638" s="20">
        <v>0</v>
      </c>
      <c r="L638" s="20" t="s">
        <v>1784</v>
      </c>
      <c r="M638" s="20">
        <v>6</v>
      </c>
      <c r="N638" s="20">
        <v>1</v>
      </c>
      <c r="O638" s="20">
        <v>50</v>
      </c>
      <c r="P638" s="20">
        <v>1</v>
      </c>
      <c r="Q638" s="20">
        <v>2</v>
      </c>
      <c r="R638" s="20">
        <v>22.68</v>
      </c>
      <c r="S638" s="20">
        <v>1</v>
      </c>
      <c r="T638" s="55">
        <v>45107</v>
      </c>
      <c r="U638" s="20"/>
      <c r="V638" s="20"/>
      <c r="W638" s="60"/>
      <c r="X638" s="8"/>
      <c r="Y638" s="8"/>
      <c r="Z638" s="8"/>
    </row>
    <row r="639" spans="1:88" s="83" customFormat="1">
      <c r="A639" s="25" t="s">
        <v>797</v>
      </c>
      <c r="B639" s="25" t="s">
        <v>797</v>
      </c>
      <c r="C639" s="25" t="s">
        <v>294</v>
      </c>
      <c r="D639" s="25">
        <v>200</v>
      </c>
      <c r="E639" s="25" t="s">
        <v>332</v>
      </c>
      <c r="F639" s="25" t="s">
        <v>1785</v>
      </c>
      <c r="G639" s="96">
        <v>6</v>
      </c>
      <c r="H639" s="25" t="s">
        <v>295</v>
      </c>
      <c r="I639" s="25">
        <v>3.78</v>
      </c>
      <c r="J639" s="25" t="s">
        <v>1785</v>
      </c>
      <c r="K639" s="25">
        <v>0</v>
      </c>
      <c r="L639" s="25" t="s">
        <v>1785</v>
      </c>
      <c r="M639" s="25">
        <v>6</v>
      </c>
      <c r="N639" s="25">
        <v>1</v>
      </c>
      <c r="O639" s="25">
        <v>50</v>
      </c>
      <c r="P639" s="25">
        <v>1</v>
      </c>
      <c r="Q639" s="25">
        <v>2</v>
      </c>
      <c r="R639" s="25">
        <v>22.68</v>
      </c>
      <c r="S639" s="25">
        <v>1</v>
      </c>
      <c r="T639" s="61">
        <v>45107</v>
      </c>
      <c r="U639" s="25"/>
      <c r="V639" s="25"/>
      <c r="W639" s="62"/>
      <c r="X639" s="8"/>
      <c r="Y639" s="8"/>
      <c r="Z639" s="8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</row>
    <row r="640" spans="1:88">
      <c r="A640" s="20" t="s">
        <v>1786</v>
      </c>
      <c r="B640" s="20" t="s">
        <v>1786</v>
      </c>
      <c r="C640" s="20" t="s">
        <v>294</v>
      </c>
      <c r="D640" s="20">
        <v>1500</v>
      </c>
      <c r="E640" s="20" t="s">
        <v>332</v>
      </c>
      <c r="F640" s="20" t="s">
        <v>1787</v>
      </c>
      <c r="G640" s="97">
        <v>1.5</v>
      </c>
      <c r="H640" s="20" t="s">
        <v>382</v>
      </c>
      <c r="I640" s="20">
        <v>11.56</v>
      </c>
      <c r="J640" s="20" t="s">
        <v>1787</v>
      </c>
      <c r="K640" s="20">
        <v>0</v>
      </c>
      <c r="L640" s="20" t="s">
        <v>1787</v>
      </c>
      <c r="M640" s="20">
        <v>2</v>
      </c>
      <c r="N640" s="20">
        <v>1</v>
      </c>
      <c r="O640" s="20">
        <v>50</v>
      </c>
      <c r="P640" s="20">
        <v>1</v>
      </c>
      <c r="Q640" s="20">
        <v>2</v>
      </c>
      <c r="R640" s="20">
        <v>23.11</v>
      </c>
      <c r="S640" s="20">
        <v>1</v>
      </c>
      <c r="T640" s="55">
        <v>45107</v>
      </c>
      <c r="U640" s="20"/>
      <c r="V640" s="20"/>
      <c r="W640" s="60"/>
      <c r="X640" s="8"/>
      <c r="Y640" s="8"/>
      <c r="Z640" s="8"/>
    </row>
    <row r="641" spans="1:88" s="83" customFormat="1">
      <c r="A641" s="25" t="s">
        <v>320</v>
      </c>
      <c r="B641" s="25" t="s">
        <v>1788</v>
      </c>
      <c r="C641" s="25" t="s">
        <v>294</v>
      </c>
      <c r="D641" s="25">
        <v>24</v>
      </c>
      <c r="E641" s="25" t="s">
        <v>295</v>
      </c>
      <c r="F641" s="25" t="s">
        <v>1789</v>
      </c>
      <c r="G641" s="96">
        <v>24</v>
      </c>
      <c r="H641" s="25" t="s">
        <v>295</v>
      </c>
      <c r="I641" s="25">
        <v>0.97</v>
      </c>
      <c r="J641" s="25" t="s">
        <v>1789</v>
      </c>
      <c r="K641" s="25">
        <v>0</v>
      </c>
      <c r="L641" s="25" t="s">
        <v>1789</v>
      </c>
      <c r="M641" s="25">
        <v>24</v>
      </c>
      <c r="N641" s="25">
        <v>1</v>
      </c>
      <c r="O641" s="25">
        <v>50</v>
      </c>
      <c r="P641" s="25">
        <v>1</v>
      </c>
      <c r="Q641" s="25">
        <v>2</v>
      </c>
      <c r="R641" s="25">
        <v>23.16</v>
      </c>
      <c r="S641" s="25">
        <v>1</v>
      </c>
      <c r="T641" s="61">
        <v>45107</v>
      </c>
      <c r="U641" s="25"/>
      <c r="V641" s="25"/>
      <c r="W641" s="62"/>
      <c r="X641" s="8"/>
      <c r="Y641" s="8"/>
      <c r="Z641" s="8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</row>
    <row r="642" spans="1:88">
      <c r="A642" s="20" t="s">
        <v>1417</v>
      </c>
      <c r="B642" s="20" t="s">
        <v>1417</v>
      </c>
      <c r="C642" s="20" t="s">
        <v>294</v>
      </c>
      <c r="D642" s="20">
        <v>2200</v>
      </c>
      <c r="E642" s="20" t="s">
        <v>327</v>
      </c>
      <c r="F642" s="20" t="s">
        <v>1790</v>
      </c>
      <c r="G642" s="97">
        <v>2.2000000000000002</v>
      </c>
      <c r="H642" s="20" t="s">
        <v>329</v>
      </c>
      <c r="I642" s="20">
        <v>5.86</v>
      </c>
      <c r="J642" s="20" t="s">
        <v>1790</v>
      </c>
      <c r="K642" s="20"/>
      <c r="L642" s="20" t="s">
        <v>1790</v>
      </c>
      <c r="M642" s="20">
        <v>2</v>
      </c>
      <c r="N642" s="20">
        <v>2</v>
      </c>
      <c r="O642" s="20">
        <v>100</v>
      </c>
      <c r="P642" s="20">
        <v>1</v>
      </c>
      <c r="Q642" s="20">
        <v>2</v>
      </c>
      <c r="R642" s="20">
        <v>23.42</v>
      </c>
      <c r="S642" s="20">
        <v>1</v>
      </c>
      <c r="T642" s="55">
        <v>45107</v>
      </c>
      <c r="U642" s="20"/>
      <c r="V642" s="20"/>
      <c r="W642" s="60"/>
      <c r="X642" s="8"/>
      <c r="Y642" s="8"/>
      <c r="Z642" s="8"/>
    </row>
    <row r="643" spans="1:88" s="83" customFormat="1">
      <c r="A643" s="25" t="s">
        <v>571</v>
      </c>
      <c r="B643" s="25" t="s">
        <v>1791</v>
      </c>
      <c r="C643" s="25" t="s">
        <v>294</v>
      </c>
      <c r="D643" s="25">
        <v>1000</v>
      </c>
      <c r="E643" s="25" t="s">
        <v>332</v>
      </c>
      <c r="F643" s="25" t="s">
        <v>1792</v>
      </c>
      <c r="G643" s="96">
        <v>1</v>
      </c>
      <c r="H643" s="25" t="s">
        <v>382</v>
      </c>
      <c r="I643" s="25">
        <v>1.58</v>
      </c>
      <c r="J643" s="25" t="s">
        <v>1792</v>
      </c>
      <c r="K643" s="25"/>
      <c r="L643" s="25" t="s">
        <v>1792</v>
      </c>
      <c r="M643" s="25">
        <v>1</v>
      </c>
      <c r="N643" s="25">
        <v>15</v>
      </c>
      <c r="O643" s="25">
        <v>100</v>
      </c>
      <c r="P643" s="25">
        <v>1</v>
      </c>
      <c r="Q643" s="25">
        <v>2</v>
      </c>
      <c r="R643" s="25">
        <v>23.68</v>
      </c>
      <c r="S643" s="25">
        <v>1</v>
      </c>
      <c r="T643" s="61">
        <v>45107</v>
      </c>
      <c r="U643" s="25"/>
      <c r="V643" s="25"/>
      <c r="W643" s="62"/>
      <c r="X643" s="8"/>
      <c r="Y643" s="8"/>
      <c r="Z643" s="8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</row>
    <row r="644" spans="1:88">
      <c r="A644" s="20" t="s">
        <v>1793</v>
      </c>
      <c r="B644" s="20" t="s">
        <v>1794</v>
      </c>
      <c r="C644" s="20" t="s">
        <v>294</v>
      </c>
      <c r="D644" s="20">
        <v>20</v>
      </c>
      <c r="E644" s="20" t="s">
        <v>295</v>
      </c>
      <c r="F644" s="20" t="s">
        <v>1795</v>
      </c>
      <c r="G644" s="97">
        <v>20</v>
      </c>
      <c r="H644" s="20" t="s">
        <v>295</v>
      </c>
      <c r="I644" s="20">
        <v>1.18</v>
      </c>
      <c r="J644" s="20" t="s">
        <v>1795</v>
      </c>
      <c r="K644" s="20">
        <v>0</v>
      </c>
      <c r="L644" s="20" t="s">
        <v>1795</v>
      </c>
      <c r="M644" s="20">
        <v>20</v>
      </c>
      <c r="N644" s="20">
        <v>1</v>
      </c>
      <c r="O644" s="20">
        <v>50</v>
      </c>
      <c r="P644" s="20">
        <v>1</v>
      </c>
      <c r="Q644" s="20">
        <v>2</v>
      </c>
      <c r="R644" s="20">
        <v>23.68</v>
      </c>
      <c r="S644" s="20">
        <v>1</v>
      </c>
      <c r="T644" s="55">
        <v>45107</v>
      </c>
      <c r="U644" s="20"/>
      <c r="V644" s="20"/>
      <c r="W644" s="60"/>
      <c r="X644" s="8"/>
      <c r="Y644" s="8"/>
      <c r="Z644" s="8"/>
    </row>
    <row r="645" spans="1:88" s="83" customFormat="1">
      <c r="A645" s="25" t="s">
        <v>695</v>
      </c>
      <c r="B645" s="25" t="s">
        <v>1796</v>
      </c>
      <c r="C645" s="25" t="s">
        <v>294</v>
      </c>
      <c r="D645" s="25">
        <v>8</v>
      </c>
      <c r="E645" s="25" t="s">
        <v>295</v>
      </c>
      <c r="F645" s="25" t="s">
        <v>1797</v>
      </c>
      <c r="G645" s="96">
        <v>8</v>
      </c>
      <c r="H645" s="25" t="s">
        <v>295</v>
      </c>
      <c r="I645" s="25">
        <v>2.96</v>
      </c>
      <c r="J645" s="25" t="s">
        <v>1797</v>
      </c>
      <c r="K645" s="25">
        <v>0</v>
      </c>
      <c r="L645" s="25" t="s">
        <v>1797</v>
      </c>
      <c r="M645" s="25">
        <v>8</v>
      </c>
      <c r="N645" s="25">
        <v>1</v>
      </c>
      <c r="O645" s="25">
        <v>50</v>
      </c>
      <c r="P645" s="25">
        <v>1</v>
      </c>
      <c r="Q645" s="25">
        <v>2</v>
      </c>
      <c r="R645" s="25">
        <v>23.68</v>
      </c>
      <c r="S645" s="25">
        <v>1</v>
      </c>
      <c r="T645" s="61">
        <v>45107</v>
      </c>
      <c r="U645" s="25"/>
      <c r="V645" s="25"/>
      <c r="W645" s="62"/>
      <c r="X645" s="8"/>
      <c r="Y645" s="8"/>
      <c r="Z645" s="8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</row>
    <row r="646" spans="1:88">
      <c r="A646" s="20" t="s">
        <v>246</v>
      </c>
      <c r="B646" s="20" t="s">
        <v>1798</v>
      </c>
      <c r="C646" s="20" t="s">
        <v>294</v>
      </c>
      <c r="D646" s="20">
        <v>12500</v>
      </c>
      <c r="E646" s="20" t="s">
        <v>332</v>
      </c>
      <c r="F646" s="20" t="s">
        <v>1799</v>
      </c>
      <c r="G646" s="97">
        <v>12.5</v>
      </c>
      <c r="H646" s="20" t="s">
        <v>382</v>
      </c>
      <c r="I646" s="20">
        <v>1.82</v>
      </c>
      <c r="J646" s="20" t="s">
        <v>1799</v>
      </c>
      <c r="K646" s="20">
        <v>0</v>
      </c>
      <c r="L646" s="20" t="s">
        <v>1799</v>
      </c>
      <c r="M646" s="20">
        <v>13</v>
      </c>
      <c r="N646" s="20">
        <v>1</v>
      </c>
      <c r="O646" s="20">
        <v>50</v>
      </c>
      <c r="P646" s="20">
        <v>1</v>
      </c>
      <c r="Q646" s="20">
        <v>2</v>
      </c>
      <c r="R646" s="20">
        <v>23.68</v>
      </c>
      <c r="S646" s="20">
        <v>1</v>
      </c>
      <c r="T646" s="55">
        <v>45107</v>
      </c>
      <c r="U646" s="20"/>
      <c r="V646" s="20"/>
      <c r="W646" s="60"/>
      <c r="X646" s="8"/>
      <c r="Y646" s="8"/>
      <c r="Z646" s="8"/>
    </row>
    <row r="647" spans="1:88" s="83" customFormat="1">
      <c r="A647" s="25" t="s">
        <v>792</v>
      </c>
      <c r="B647" s="25" t="s">
        <v>1800</v>
      </c>
      <c r="C647" s="25" t="s">
        <v>294</v>
      </c>
      <c r="D647" s="25">
        <v>450</v>
      </c>
      <c r="E647" s="25" t="s">
        <v>332</v>
      </c>
      <c r="F647" s="25" t="s">
        <v>1801</v>
      </c>
      <c r="G647" s="96">
        <v>6</v>
      </c>
      <c r="H647" s="25" t="s">
        <v>295</v>
      </c>
      <c r="I647" s="25">
        <v>3.95</v>
      </c>
      <c r="J647" s="25" t="s">
        <v>1801</v>
      </c>
      <c r="K647" s="25">
        <v>0</v>
      </c>
      <c r="L647" s="25" t="s">
        <v>1801</v>
      </c>
      <c r="M647" s="25">
        <v>6</v>
      </c>
      <c r="N647" s="25">
        <v>1</v>
      </c>
      <c r="O647" s="25">
        <v>50</v>
      </c>
      <c r="P647" s="25">
        <v>1</v>
      </c>
      <c r="Q647" s="25">
        <v>2</v>
      </c>
      <c r="R647" s="25">
        <v>23.68</v>
      </c>
      <c r="S647" s="25">
        <v>1</v>
      </c>
      <c r="T647" s="61">
        <v>45107</v>
      </c>
      <c r="U647" s="25"/>
      <c r="V647" s="25"/>
      <c r="W647" s="62"/>
      <c r="X647" s="8"/>
      <c r="Y647" s="8"/>
      <c r="Z647" s="8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</row>
    <row r="648" spans="1:88">
      <c r="A648" s="20" t="s">
        <v>1053</v>
      </c>
      <c r="B648" s="20" t="s">
        <v>1053</v>
      </c>
      <c r="C648" s="20" t="s">
        <v>294</v>
      </c>
      <c r="D648" s="20">
        <v>18</v>
      </c>
      <c r="E648" s="20" t="s">
        <v>295</v>
      </c>
      <c r="F648" s="20" t="s">
        <v>1802</v>
      </c>
      <c r="G648" s="97">
        <v>18</v>
      </c>
      <c r="H648" s="20" t="s">
        <v>295</v>
      </c>
      <c r="I648" s="20">
        <v>1.32</v>
      </c>
      <c r="J648" s="20" t="s">
        <v>1802</v>
      </c>
      <c r="K648" s="20">
        <v>0</v>
      </c>
      <c r="L648" s="20" t="s">
        <v>1802</v>
      </c>
      <c r="M648" s="20">
        <v>18</v>
      </c>
      <c r="N648" s="20">
        <v>1</v>
      </c>
      <c r="O648" s="20">
        <v>50</v>
      </c>
      <c r="P648" s="20">
        <v>1</v>
      </c>
      <c r="Q648" s="20">
        <v>2</v>
      </c>
      <c r="R648" s="20">
        <v>23.68</v>
      </c>
      <c r="S648" s="20">
        <v>1</v>
      </c>
      <c r="T648" s="55">
        <v>45107</v>
      </c>
      <c r="U648" s="20"/>
      <c r="V648" s="20"/>
      <c r="W648" s="60"/>
      <c r="X648" s="8"/>
      <c r="Y648" s="8"/>
      <c r="Z648" s="8"/>
    </row>
    <row r="649" spans="1:88" s="83" customFormat="1">
      <c r="A649" s="25" t="s">
        <v>1803</v>
      </c>
      <c r="B649" s="25" t="s">
        <v>1804</v>
      </c>
      <c r="C649" s="25" t="s">
        <v>294</v>
      </c>
      <c r="D649" s="25">
        <v>5000</v>
      </c>
      <c r="E649" s="25" t="s">
        <v>332</v>
      </c>
      <c r="F649" s="25" t="s">
        <v>1805</v>
      </c>
      <c r="G649" s="96">
        <v>5</v>
      </c>
      <c r="H649" s="25" t="s">
        <v>382</v>
      </c>
      <c r="I649" s="25">
        <v>4.74</v>
      </c>
      <c r="J649" s="25" t="s">
        <v>1805</v>
      </c>
      <c r="K649" s="25">
        <v>0</v>
      </c>
      <c r="L649" s="25" t="s">
        <v>1805</v>
      </c>
      <c r="M649" s="25">
        <v>5</v>
      </c>
      <c r="N649" s="25">
        <v>1</v>
      </c>
      <c r="O649" s="25">
        <v>50</v>
      </c>
      <c r="P649" s="25">
        <v>1</v>
      </c>
      <c r="Q649" s="25">
        <v>2</v>
      </c>
      <c r="R649" s="25">
        <v>23.68</v>
      </c>
      <c r="S649" s="25">
        <v>1</v>
      </c>
      <c r="T649" s="61">
        <v>45107</v>
      </c>
      <c r="U649" s="25"/>
      <c r="V649" s="25"/>
      <c r="W649" s="62"/>
      <c r="X649" s="8"/>
      <c r="Y649" s="8"/>
      <c r="Z649" s="8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</row>
    <row r="650" spans="1:88">
      <c r="A650" s="20" t="s">
        <v>1806</v>
      </c>
      <c r="B650" s="20" t="s">
        <v>1807</v>
      </c>
      <c r="C650" s="20" t="s">
        <v>294</v>
      </c>
      <c r="D650" s="20">
        <v>2500</v>
      </c>
      <c r="E650" s="20" t="s">
        <v>332</v>
      </c>
      <c r="F650" s="20" t="s">
        <v>1808</v>
      </c>
      <c r="G650" s="97">
        <v>2.5</v>
      </c>
      <c r="H650" s="20" t="s">
        <v>382</v>
      </c>
      <c r="I650" s="20">
        <v>7.95</v>
      </c>
      <c r="J650" s="20" t="s">
        <v>1808</v>
      </c>
      <c r="K650" s="20">
        <v>0</v>
      </c>
      <c r="L650" s="20" t="s">
        <v>1808</v>
      </c>
      <c r="M650" s="20">
        <v>3</v>
      </c>
      <c r="N650" s="20">
        <v>1</v>
      </c>
      <c r="O650" s="20">
        <v>50</v>
      </c>
      <c r="P650" s="20">
        <v>1</v>
      </c>
      <c r="Q650" s="20">
        <v>2</v>
      </c>
      <c r="R650" s="20">
        <v>23.84</v>
      </c>
      <c r="S650" s="20">
        <v>1</v>
      </c>
      <c r="T650" s="55">
        <v>45107</v>
      </c>
      <c r="U650" s="20"/>
      <c r="V650" s="20"/>
      <c r="W650" s="60"/>
      <c r="X650" s="8"/>
      <c r="Y650" s="8"/>
      <c r="Z650" s="8"/>
    </row>
    <row r="651" spans="1:88" s="83" customFormat="1">
      <c r="A651" s="25" t="s">
        <v>1809</v>
      </c>
      <c r="B651" s="25" t="s">
        <v>1810</v>
      </c>
      <c r="C651" s="25" t="s">
        <v>294</v>
      </c>
      <c r="D651" s="25">
        <v>2500</v>
      </c>
      <c r="E651" s="25" t="s">
        <v>332</v>
      </c>
      <c r="F651" s="25" t="s">
        <v>1811</v>
      </c>
      <c r="G651" s="96">
        <v>2.5</v>
      </c>
      <c r="H651" s="25" t="s">
        <v>382</v>
      </c>
      <c r="I651" s="25">
        <v>7.95</v>
      </c>
      <c r="J651" s="25" t="s">
        <v>1811</v>
      </c>
      <c r="K651" s="25">
        <v>0</v>
      </c>
      <c r="L651" s="25" t="s">
        <v>1811</v>
      </c>
      <c r="M651" s="25">
        <v>3</v>
      </c>
      <c r="N651" s="25">
        <v>1</v>
      </c>
      <c r="O651" s="25">
        <v>50</v>
      </c>
      <c r="P651" s="25">
        <v>1</v>
      </c>
      <c r="Q651" s="25">
        <v>2</v>
      </c>
      <c r="R651" s="25">
        <v>23.84</v>
      </c>
      <c r="S651" s="25">
        <v>1</v>
      </c>
      <c r="T651" s="61">
        <v>45107</v>
      </c>
      <c r="U651" s="25"/>
      <c r="V651" s="25"/>
      <c r="W651" s="62"/>
      <c r="X651" s="8"/>
      <c r="Y651" s="8"/>
      <c r="Z651" s="8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</row>
    <row r="652" spans="1:88">
      <c r="A652" s="20" t="s">
        <v>164</v>
      </c>
      <c r="B652" s="20" t="s">
        <v>30</v>
      </c>
      <c r="C652" s="20" t="s">
        <v>294</v>
      </c>
      <c r="D652" s="20">
        <v>13600</v>
      </c>
      <c r="E652" s="20" t="s">
        <v>332</v>
      </c>
      <c r="F652" s="20" t="s">
        <v>1812</v>
      </c>
      <c r="G652" s="97">
        <v>13.6</v>
      </c>
      <c r="H652" s="20" t="s">
        <v>382</v>
      </c>
      <c r="I652" s="20">
        <v>1.71</v>
      </c>
      <c r="J652" s="20" t="s">
        <v>1812</v>
      </c>
      <c r="K652" s="20">
        <v>0</v>
      </c>
      <c r="L652" s="20" t="s">
        <v>1812</v>
      </c>
      <c r="M652" s="20">
        <v>14</v>
      </c>
      <c r="N652" s="20">
        <v>1</v>
      </c>
      <c r="O652" s="20">
        <v>50</v>
      </c>
      <c r="P652" s="20">
        <v>1</v>
      </c>
      <c r="Q652" s="20">
        <v>2</v>
      </c>
      <c r="R652" s="20">
        <v>23.95</v>
      </c>
      <c r="S652" s="20">
        <v>1</v>
      </c>
      <c r="T652" s="55">
        <v>45107</v>
      </c>
      <c r="U652" s="20"/>
      <c r="V652" s="20"/>
      <c r="W652" s="60"/>
      <c r="X652" s="8"/>
      <c r="Y652" s="8"/>
      <c r="Z652" s="8"/>
    </row>
    <row r="653" spans="1:88" s="83" customFormat="1">
      <c r="A653" s="25" t="s">
        <v>1813</v>
      </c>
      <c r="B653" s="25" t="s">
        <v>1814</v>
      </c>
      <c r="C653" s="25" t="s">
        <v>294</v>
      </c>
      <c r="D653" s="25">
        <v>2650</v>
      </c>
      <c r="E653" s="25" t="s">
        <v>332</v>
      </c>
      <c r="F653" s="25" t="s">
        <v>1815</v>
      </c>
      <c r="G653" s="96">
        <v>2.65</v>
      </c>
      <c r="H653" s="25" t="s">
        <v>382</v>
      </c>
      <c r="I653" s="25">
        <v>4.03</v>
      </c>
      <c r="J653" s="25" t="s">
        <v>1815</v>
      </c>
      <c r="K653" s="25">
        <v>0</v>
      </c>
      <c r="L653" s="25" t="s">
        <v>1815</v>
      </c>
      <c r="M653" s="25">
        <v>3</v>
      </c>
      <c r="N653" s="25">
        <v>2</v>
      </c>
      <c r="O653" s="25">
        <v>50</v>
      </c>
      <c r="P653" s="25">
        <v>1</v>
      </c>
      <c r="Q653" s="25">
        <v>2</v>
      </c>
      <c r="R653" s="25">
        <v>24.16</v>
      </c>
      <c r="S653" s="25">
        <v>1</v>
      </c>
      <c r="T653" s="61">
        <v>45107</v>
      </c>
      <c r="U653" s="25"/>
      <c r="V653" s="25"/>
      <c r="W653" s="62"/>
      <c r="X653" s="8"/>
      <c r="Y653" s="8"/>
      <c r="Z653" s="8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</row>
    <row r="654" spans="1:88">
      <c r="A654" s="20" t="s">
        <v>832</v>
      </c>
      <c r="B654" s="20" t="s">
        <v>1816</v>
      </c>
      <c r="C654" s="20" t="s">
        <v>294</v>
      </c>
      <c r="D654" s="20">
        <v>2000</v>
      </c>
      <c r="E654" s="20" t="s">
        <v>332</v>
      </c>
      <c r="F654" s="20" t="s">
        <v>1817</v>
      </c>
      <c r="G654" s="97">
        <v>2</v>
      </c>
      <c r="H654" s="20" t="s">
        <v>382</v>
      </c>
      <c r="I654" s="20">
        <v>1.21</v>
      </c>
      <c r="J654" s="20" t="s">
        <v>1817</v>
      </c>
      <c r="K654" s="20">
        <v>0</v>
      </c>
      <c r="L654" s="20" t="s">
        <v>1817</v>
      </c>
      <c r="M654" s="20">
        <v>2</v>
      </c>
      <c r="N654" s="20">
        <v>10</v>
      </c>
      <c r="O654" s="20">
        <v>50</v>
      </c>
      <c r="P654" s="20">
        <v>1</v>
      </c>
      <c r="Q654" s="20">
        <v>2</v>
      </c>
      <c r="R654" s="20">
        <v>24.16</v>
      </c>
      <c r="S654" s="20">
        <v>1</v>
      </c>
      <c r="T654" s="55">
        <v>45107</v>
      </c>
      <c r="U654" s="20"/>
      <c r="V654" s="20"/>
      <c r="W654" s="60"/>
      <c r="X654" s="8"/>
      <c r="Y654" s="8"/>
      <c r="Z654" s="8"/>
    </row>
    <row r="655" spans="1:88" s="83" customFormat="1">
      <c r="A655" s="25" t="s">
        <v>1818</v>
      </c>
      <c r="B655" s="25" t="s">
        <v>1819</v>
      </c>
      <c r="C655" s="25" t="s">
        <v>294</v>
      </c>
      <c r="D655" s="25">
        <v>2500</v>
      </c>
      <c r="E655" s="25" t="s">
        <v>332</v>
      </c>
      <c r="F655" s="25" t="s">
        <v>1820</v>
      </c>
      <c r="G655" s="96">
        <v>2.5</v>
      </c>
      <c r="H655" s="25" t="s">
        <v>382</v>
      </c>
      <c r="I655" s="25">
        <v>8.19</v>
      </c>
      <c r="J655" s="25" t="s">
        <v>1820</v>
      </c>
      <c r="K655" s="25"/>
      <c r="L655" s="25" t="s">
        <v>1820</v>
      </c>
      <c r="M655" s="25">
        <v>3</v>
      </c>
      <c r="N655" s="25">
        <v>1</v>
      </c>
      <c r="O655" s="25">
        <v>100</v>
      </c>
      <c r="P655" s="25">
        <v>1</v>
      </c>
      <c r="Q655" s="25">
        <v>2</v>
      </c>
      <c r="R655" s="25">
        <v>24.56</v>
      </c>
      <c r="S655" s="25">
        <v>1</v>
      </c>
      <c r="T655" s="61">
        <v>45107</v>
      </c>
      <c r="U655" s="25"/>
      <c r="V655" s="25"/>
      <c r="W655" s="62"/>
      <c r="X655" s="8"/>
      <c r="Y655" s="8"/>
      <c r="Z655" s="8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</row>
    <row r="656" spans="1:88">
      <c r="A656" s="20" t="s">
        <v>1821</v>
      </c>
      <c r="B656" s="20" t="s">
        <v>1822</v>
      </c>
      <c r="C656" s="20" t="s">
        <v>294</v>
      </c>
      <c r="D656" s="20">
        <v>5</v>
      </c>
      <c r="E656" s="20" t="s">
        <v>1823</v>
      </c>
      <c r="F656" s="20" t="s">
        <v>1824</v>
      </c>
      <c r="G656" s="97">
        <v>20</v>
      </c>
      <c r="H656" s="20" t="s">
        <v>295</v>
      </c>
      <c r="I656" s="20">
        <v>1.23</v>
      </c>
      <c r="J656" s="20" t="s">
        <v>1824</v>
      </c>
      <c r="K656" s="20">
        <v>0</v>
      </c>
      <c r="L656" s="20" t="s">
        <v>1824</v>
      </c>
      <c r="M656" s="20">
        <v>4</v>
      </c>
      <c r="N656" s="20">
        <v>5</v>
      </c>
      <c r="O656" s="20">
        <v>50</v>
      </c>
      <c r="P656" s="20">
        <v>1</v>
      </c>
      <c r="Q656" s="20">
        <v>2</v>
      </c>
      <c r="R656" s="20">
        <v>24.58</v>
      </c>
      <c r="S656" s="20">
        <v>1</v>
      </c>
      <c r="T656" s="55">
        <v>45107</v>
      </c>
      <c r="U656" s="20"/>
      <c r="V656" s="20"/>
      <c r="W656" s="60"/>
      <c r="X656" s="8"/>
      <c r="Y656" s="8"/>
      <c r="Z656" s="8"/>
    </row>
    <row r="657" spans="1:88" s="83" customFormat="1">
      <c r="A657" s="25" t="s">
        <v>1825</v>
      </c>
      <c r="B657" s="25" t="s">
        <v>1826</v>
      </c>
      <c r="C657" s="25" t="s">
        <v>294</v>
      </c>
      <c r="D657" s="25">
        <v>10000</v>
      </c>
      <c r="E657" s="25" t="s">
        <v>332</v>
      </c>
      <c r="F657" s="25" t="s">
        <v>1827</v>
      </c>
      <c r="G657" s="96">
        <v>10</v>
      </c>
      <c r="H657" s="25" t="s">
        <v>382</v>
      </c>
      <c r="I657" s="25">
        <v>2.4700000000000002</v>
      </c>
      <c r="J657" s="25" t="s">
        <v>1827</v>
      </c>
      <c r="K657" s="25"/>
      <c r="L657" s="25" t="s">
        <v>1827</v>
      </c>
      <c r="M657" s="25">
        <v>10</v>
      </c>
      <c r="N657" s="25">
        <v>1</v>
      </c>
      <c r="O657" s="25">
        <v>100</v>
      </c>
      <c r="P657" s="25">
        <v>1</v>
      </c>
      <c r="Q657" s="25">
        <v>2</v>
      </c>
      <c r="R657" s="25">
        <v>24.74</v>
      </c>
      <c r="S657" s="25">
        <v>1</v>
      </c>
      <c r="T657" s="61">
        <v>45107</v>
      </c>
      <c r="U657" s="25"/>
      <c r="V657" s="25"/>
      <c r="W657" s="62"/>
      <c r="X657" s="8"/>
      <c r="Y657" s="8"/>
      <c r="Z657" s="8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</row>
    <row r="658" spans="1:88">
      <c r="A658" s="20" t="s">
        <v>1828</v>
      </c>
      <c r="B658" s="20" t="s">
        <v>1829</v>
      </c>
      <c r="C658" s="20" t="s">
        <v>294</v>
      </c>
      <c r="D658" s="20">
        <v>5000</v>
      </c>
      <c r="E658" s="20" t="s">
        <v>332</v>
      </c>
      <c r="F658" s="20" t="s">
        <v>1830</v>
      </c>
      <c r="G658" s="97">
        <v>5</v>
      </c>
      <c r="H658" s="20" t="s">
        <v>382</v>
      </c>
      <c r="I658" s="20">
        <v>4.95</v>
      </c>
      <c r="J658" s="20" t="s">
        <v>1830</v>
      </c>
      <c r="K658" s="20"/>
      <c r="L658" s="20" t="s">
        <v>1830</v>
      </c>
      <c r="M658" s="20">
        <v>5</v>
      </c>
      <c r="N658" s="20">
        <v>1</v>
      </c>
      <c r="O658" s="20">
        <v>100</v>
      </c>
      <c r="P658" s="20">
        <v>1</v>
      </c>
      <c r="Q658" s="20">
        <v>2</v>
      </c>
      <c r="R658" s="20">
        <v>24.74</v>
      </c>
      <c r="S658" s="20">
        <v>1</v>
      </c>
      <c r="T658" s="55">
        <v>45107</v>
      </c>
      <c r="U658" s="20"/>
      <c r="V658" s="20"/>
      <c r="W658" s="60"/>
      <c r="X658" s="8"/>
      <c r="Y658" s="8"/>
      <c r="Z658" s="8"/>
    </row>
    <row r="659" spans="1:88" s="83" customFormat="1">
      <c r="A659" s="25" t="s">
        <v>303</v>
      </c>
      <c r="B659" s="25" t="s">
        <v>1831</v>
      </c>
      <c r="C659" s="25" t="s">
        <v>294</v>
      </c>
      <c r="D659" s="25">
        <v>40</v>
      </c>
      <c r="E659" s="25" t="s">
        <v>295</v>
      </c>
      <c r="F659" s="25" t="s">
        <v>1832</v>
      </c>
      <c r="G659" s="96">
        <v>40</v>
      </c>
      <c r="H659" s="25" t="s">
        <v>295</v>
      </c>
      <c r="I659" s="25">
        <v>0.62</v>
      </c>
      <c r="J659" s="25" t="s">
        <v>1832</v>
      </c>
      <c r="K659" s="25">
        <v>0</v>
      </c>
      <c r="L659" s="25" t="s">
        <v>1832</v>
      </c>
      <c r="M659" s="25">
        <v>40</v>
      </c>
      <c r="N659" s="25">
        <v>1</v>
      </c>
      <c r="O659" s="25">
        <v>50</v>
      </c>
      <c r="P659" s="25">
        <v>1</v>
      </c>
      <c r="Q659" s="25">
        <v>2</v>
      </c>
      <c r="R659" s="25">
        <v>24.74</v>
      </c>
      <c r="S659" s="25">
        <v>1</v>
      </c>
      <c r="T659" s="61">
        <v>45107</v>
      </c>
      <c r="U659" s="25"/>
      <c r="V659" s="25"/>
      <c r="W659" s="62"/>
      <c r="X659" s="8"/>
      <c r="Y659" s="8"/>
      <c r="Z659" s="8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</row>
    <row r="660" spans="1:88">
      <c r="A660" s="20" t="s">
        <v>1833</v>
      </c>
      <c r="B660" s="20" t="s">
        <v>1834</v>
      </c>
      <c r="C660" s="20" t="s">
        <v>294</v>
      </c>
      <c r="D660" s="20">
        <v>2200</v>
      </c>
      <c r="E660" s="20" t="s">
        <v>327</v>
      </c>
      <c r="F660" s="20" t="s">
        <v>1835</v>
      </c>
      <c r="G660" s="97">
        <v>2.2000000000000002</v>
      </c>
      <c r="H660" s="20" t="s">
        <v>329</v>
      </c>
      <c r="I660" s="20">
        <v>6.19</v>
      </c>
      <c r="J660" s="20" t="s">
        <v>1835</v>
      </c>
      <c r="K660" s="20"/>
      <c r="L660" s="20" t="s">
        <v>1835</v>
      </c>
      <c r="M660" s="20">
        <v>2</v>
      </c>
      <c r="N660" s="20">
        <v>2</v>
      </c>
      <c r="O660" s="20">
        <v>100</v>
      </c>
      <c r="P660" s="20">
        <v>1</v>
      </c>
      <c r="Q660" s="20">
        <v>2</v>
      </c>
      <c r="R660" s="20">
        <v>24.74</v>
      </c>
      <c r="S660" s="20">
        <v>1</v>
      </c>
      <c r="T660" s="55">
        <v>45107</v>
      </c>
      <c r="U660" s="20"/>
      <c r="V660" s="20"/>
      <c r="W660" s="60"/>
      <c r="X660" s="8"/>
      <c r="Y660" s="8"/>
      <c r="Z660" s="8"/>
    </row>
    <row r="661" spans="1:88" s="83" customFormat="1">
      <c r="A661" s="25">
        <v>25000</v>
      </c>
      <c r="B661" s="25" t="s">
        <v>1836</v>
      </c>
      <c r="C661" s="25" t="s">
        <v>294</v>
      </c>
      <c r="D661" s="25">
        <v>2300</v>
      </c>
      <c r="E661" s="25" t="s">
        <v>332</v>
      </c>
      <c r="F661" s="25" t="s">
        <v>1837</v>
      </c>
      <c r="G661" s="96">
        <v>2.2999999999999998</v>
      </c>
      <c r="H661" s="25" t="s">
        <v>382</v>
      </c>
      <c r="I661" s="25">
        <v>6.19</v>
      </c>
      <c r="J661" s="25" t="s">
        <v>1837</v>
      </c>
      <c r="K661" s="25"/>
      <c r="L661" s="25" t="s">
        <v>1837</v>
      </c>
      <c r="M661" s="25">
        <v>2</v>
      </c>
      <c r="N661" s="25">
        <v>2</v>
      </c>
      <c r="O661" s="25">
        <v>100</v>
      </c>
      <c r="P661" s="25">
        <v>1</v>
      </c>
      <c r="Q661" s="25">
        <v>2</v>
      </c>
      <c r="R661" s="25">
        <v>24.74</v>
      </c>
      <c r="S661" s="25">
        <v>1</v>
      </c>
      <c r="T661" s="61">
        <v>45107</v>
      </c>
      <c r="U661" s="25"/>
      <c r="V661" s="25"/>
      <c r="W661" s="62"/>
      <c r="X661" s="8"/>
      <c r="Y661" s="8"/>
      <c r="Z661" s="8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</row>
    <row r="662" spans="1:88">
      <c r="A662" s="20" t="s">
        <v>998</v>
      </c>
      <c r="B662" s="20" t="s">
        <v>1838</v>
      </c>
      <c r="C662" s="20" t="s">
        <v>294</v>
      </c>
      <c r="D662" s="20">
        <v>1</v>
      </c>
      <c r="E662" s="20" t="s">
        <v>295</v>
      </c>
      <c r="F662" s="20" t="s">
        <v>1839</v>
      </c>
      <c r="G662" s="97">
        <v>1</v>
      </c>
      <c r="H662" s="20" t="s">
        <v>295</v>
      </c>
      <c r="I662" s="20">
        <v>24.74</v>
      </c>
      <c r="J662" s="20" t="s">
        <v>1839</v>
      </c>
      <c r="K662" s="20"/>
      <c r="L662" s="20" t="s">
        <v>1839</v>
      </c>
      <c r="M662" s="20">
        <v>1</v>
      </c>
      <c r="N662" s="20">
        <v>1</v>
      </c>
      <c r="O662" s="20">
        <v>100</v>
      </c>
      <c r="P662" s="20">
        <v>1</v>
      </c>
      <c r="Q662" s="20">
        <v>2</v>
      </c>
      <c r="R662" s="20">
        <v>24.74</v>
      </c>
      <c r="S662" s="20">
        <v>1</v>
      </c>
      <c r="T662" s="55">
        <v>45107</v>
      </c>
      <c r="U662" s="20"/>
      <c r="V662" s="20"/>
      <c r="W662" s="60"/>
      <c r="X662" s="8"/>
      <c r="Y662" s="8"/>
      <c r="Z662" s="8"/>
    </row>
    <row r="663" spans="1:88" s="83" customFormat="1">
      <c r="A663" s="25" t="s">
        <v>1840</v>
      </c>
      <c r="B663" s="25" t="s">
        <v>1841</v>
      </c>
      <c r="C663" s="25" t="s">
        <v>294</v>
      </c>
      <c r="D663" s="25">
        <v>5000</v>
      </c>
      <c r="E663" s="25" t="s">
        <v>332</v>
      </c>
      <c r="F663" s="25" t="s">
        <v>1842</v>
      </c>
      <c r="G663" s="96">
        <v>5</v>
      </c>
      <c r="H663" s="25" t="s">
        <v>382</v>
      </c>
      <c r="I663" s="25">
        <v>4.9800000000000004</v>
      </c>
      <c r="J663" s="25" t="s">
        <v>1842</v>
      </c>
      <c r="K663" s="25">
        <v>0</v>
      </c>
      <c r="L663" s="25" t="s">
        <v>1842</v>
      </c>
      <c r="M663" s="25">
        <v>5</v>
      </c>
      <c r="N663" s="25">
        <v>1</v>
      </c>
      <c r="O663" s="25">
        <v>50</v>
      </c>
      <c r="P663" s="25">
        <v>1</v>
      </c>
      <c r="Q663" s="25">
        <v>2</v>
      </c>
      <c r="R663" s="25">
        <v>24.89</v>
      </c>
      <c r="S663" s="25">
        <v>1</v>
      </c>
      <c r="T663" s="61">
        <v>45107</v>
      </c>
      <c r="U663" s="25"/>
      <c r="V663" s="25"/>
      <c r="W663" s="62"/>
      <c r="X663" s="8"/>
      <c r="Y663" s="8"/>
      <c r="Z663" s="8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</row>
    <row r="664" spans="1:88">
      <c r="A664" s="20" t="s">
        <v>222</v>
      </c>
      <c r="B664" s="20" t="s">
        <v>1843</v>
      </c>
      <c r="C664" s="20" t="s">
        <v>294</v>
      </c>
      <c r="D664" s="20">
        <v>6</v>
      </c>
      <c r="E664" s="20" t="s">
        <v>295</v>
      </c>
      <c r="F664" s="20" t="s">
        <v>1844</v>
      </c>
      <c r="G664" s="97">
        <v>6</v>
      </c>
      <c r="H664" s="20" t="s">
        <v>295</v>
      </c>
      <c r="I664" s="20">
        <v>4.1500000000000004</v>
      </c>
      <c r="J664" s="20" t="s">
        <v>1844</v>
      </c>
      <c r="K664" s="20">
        <v>0</v>
      </c>
      <c r="L664" s="20" t="s">
        <v>1844</v>
      </c>
      <c r="M664" s="20">
        <v>6</v>
      </c>
      <c r="N664" s="20">
        <v>1</v>
      </c>
      <c r="O664" s="20">
        <v>50</v>
      </c>
      <c r="P664" s="20">
        <v>1</v>
      </c>
      <c r="Q664" s="20">
        <v>2</v>
      </c>
      <c r="R664" s="20">
        <v>24.89</v>
      </c>
      <c r="S664" s="20">
        <v>1</v>
      </c>
      <c r="T664" s="55">
        <v>45107</v>
      </c>
      <c r="U664" s="20"/>
      <c r="V664" s="20"/>
      <c r="W664" s="60"/>
      <c r="X664" s="8"/>
      <c r="Y664" s="8"/>
      <c r="Z664" s="8"/>
    </row>
    <row r="665" spans="1:88" s="83" customFormat="1">
      <c r="A665" s="25" t="s">
        <v>1845</v>
      </c>
      <c r="B665" s="25" t="s">
        <v>1846</v>
      </c>
      <c r="C665" s="25" t="s">
        <v>294</v>
      </c>
      <c r="D665" s="25">
        <v>3170</v>
      </c>
      <c r="E665" s="25" t="s">
        <v>332</v>
      </c>
      <c r="F665" s="25" t="s">
        <v>1847</v>
      </c>
      <c r="G665" s="96">
        <v>3.17</v>
      </c>
      <c r="H665" s="25" t="s">
        <v>382</v>
      </c>
      <c r="I665" s="25">
        <v>8.3000000000000007</v>
      </c>
      <c r="J665" s="25" t="s">
        <v>1847</v>
      </c>
      <c r="K665" s="25">
        <v>0</v>
      </c>
      <c r="L665" s="25" t="s">
        <v>1847</v>
      </c>
      <c r="M665" s="25">
        <v>3</v>
      </c>
      <c r="N665" s="25">
        <v>1</v>
      </c>
      <c r="O665" s="25">
        <v>50</v>
      </c>
      <c r="P665" s="25">
        <v>1</v>
      </c>
      <c r="Q665" s="25">
        <v>2</v>
      </c>
      <c r="R665" s="25">
        <v>24.89</v>
      </c>
      <c r="S665" s="25">
        <v>1</v>
      </c>
      <c r="T665" s="61">
        <v>45107</v>
      </c>
      <c r="U665" s="25"/>
      <c r="V665" s="25"/>
      <c r="W665" s="62"/>
      <c r="X665" s="8"/>
      <c r="Y665" s="8"/>
      <c r="Z665" s="8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</row>
    <row r="666" spans="1:88">
      <c r="A666" s="20" t="s">
        <v>1281</v>
      </c>
      <c r="B666" s="20" t="s">
        <v>1848</v>
      </c>
      <c r="C666" s="20" t="s">
        <v>294</v>
      </c>
      <c r="D666" s="20">
        <v>2000</v>
      </c>
      <c r="E666" s="20" t="s">
        <v>332</v>
      </c>
      <c r="F666" s="20" t="s">
        <v>1849</v>
      </c>
      <c r="G666" s="97">
        <v>2</v>
      </c>
      <c r="H666" s="20" t="s">
        <v>382</v>
      </c>
      <c r="I666" s="20">
        <v>12.61</v>
      </c>
      <c r="J666" s="20" t="s">
        <v>1849</v>
      </c>
      <c r="K666" s="20">
        <v>0</v>
      </c>
      <c r="L666" s="20" t="s">
        <v>1849</v>
      </c>
      <c r="M666" s="20">
        <v>2</v>
      </c>
      <c r="N666" s="20">
        <v>1</v>
      </c>
      <c r="O666" s="20">
        <v>50</v>
      </c>
      <c r="P666" s="20">
        <v>1</v>
      </c>
      <c r="Q666" s="20">
        <v>2</v>
      </c>
      <c r="R666" s="20">
        <v>25.21</v>
      </c>
      <c r="S666" s="20">
        <v>1</v>
      </c>
      <c r="T666" s="55">
        <v>45107</v>
      </c>
      <c r="U666" s="20"/>
      <c r="V666" s="20"/>
      <c r="W666" s="60"/>
      <c r="X666" s="8"/>
      <c r="Y666" s="8"/>
      <c r="Z666" s="8"/>
    </row>
    <row r="667" spans="1:88" s="83" customFormat="1">
      <c r="A667" s="25">
        <v>8039</v>
      </c>
      <c r="B667" s="25" t="s">
        <v>1850</v>
      </c>
      <c r="C667" s="25" t="s">
        <v>294</v>
      </c>
      <c r="D667" s="25">
        <v>2250</v>
      </c>
      <c r="E667" s="25" t="s">
        <v>332</v>
      </c>
      <c r="F667" s="25" t="s">
        <v>1851</v>
      </c>
      <c r="G667" s="96">
        <v>2.25</v>
      </c>
      <c r="H667" s="25" t="s">
        <v>382</v>
      </c>
      <c r="I667" s="25">
        <v>6.3</v>
      </c>
      <c r="J667" s="25" t="s">
        <v>1851</v>
      </c>
      <c r="K667" s="25">
        <v>0</v>
      </c>
      <c r="L667" s="25" t="s">
        <v>1851</v>
      </c>
      <c r="M667" s="25">
        <v>2</v>
      </c>
      <c r="N667" s="25">
        <v>2</v>
      </c>
      <c r="O667" s="25">
        <v>50</v>
      </c>
      <c r="P667" s="25">
        <v>1</v>
      </c>
      <c r="Q667" s="25">
        <v>2</v>
      </c>
      <c r="R667" s="25">
        <v>25.21</v>
      </c>
      <c r="S667" s="25">
        <v>1</v>
      </c>
      <c r="T667" s="61">
        <v>45107</v>
      </c>
      <c r="U667" s="25"/>
      <c r="V667" s="25"/>
      <c r="W667" s="62"/>
      <c r="X667" s="8"/>
      <c r="Y667" s="8"/>
      <c r="Z667" s="8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</row>
    <row r="668" spans="1:88">
      <c r="A668" s="20" t="s">
        <v>1852</v>
      </c>
      <c r="B668" s="20" t="s">
        <v>1853</v>
      </c>
      <c r="C668" s="20" t="s">
        <v>294</v>
      </c>
      <c r="D668" s="20">
        <v>2200</v>
      </c>
      <c r="E668" s="20" t="s">
        <v>327</v>
      </c>
      <c r="F668" s="20" t="s">
        <v>1854</v>
      </c>
      <c r="G668" s="97">
        <v>2.2000000000000002</v>
      </c>
      <c r="H668" s="20" t="s">
        <v>329</v>
      </c>
      <c r="I668" s="20">
        <v>6.38</v>
      </c>
      <c r="J668" s="20" t="s">
        <v>1854</v>
      </c>
      <c r="K668" s="20">
        <v>0</v>
      </c>
      <c r="L668" s="20" t="s">
        <v>1854</v>
      </c>
      <c r="M668" s="20">
        <v>2</v>
      </c>
      <c r="N668" s="20">
        <v>2</v>
      </c>
      <c r="O668" s="20">
        <v>50</v>
      </c>
      <c r="P668" s="20">
        <v>1</v>
      </c>
      <c r="Q668" s="20">
        <v>2</v>
      </c>
      <c r="R668" s="20">
        <v>25.53</v>
      </c>
      <c r="S668" s="20">
        <v>1</v>
      </c>
      <c r="T668" s="55">
        <v>45107</v>
      </c>
      <c r="U668" s="20"/>
      <c r="V668" s="20"/>
      <c r="W668" s="60"/>
      <c r="X668" s="8"/>
      <c r="Y668" s="8"/>
      <c r="Z668" s="8"/>
    </row>
    <row r="669" spans="1:88" s="83" customFormat="1">
      <c r="A669" s="25" t="s">
        <v>964</v>
      </c>
      <c r="B669" s="25" t="s">
        <v>1855</v>
      </c>
      <c r="C669" s="25" t="s">
        <v>294</v>
      </c>
      <c r="D669" s="25">
        <v>2550</v>
      </c>
      <c r="E669" s="25" t="s">
        <v>332</v>
      </c>
      <c r="F669" s="25" t="s">
        <v>1856</v>
      </c>
      <c r="G669" s="96">
        <v>2.5499999999999998</v>
      </c>
      <c r="H669" s="25" t="s">
        <v>382</v>
      </c>
      <c r="I669" s="25">
        <v>4.3</v>
      </c>
      <c r="J669" s="25" t="s">
        <v>1856</v>
      </c>
      <c r="K669" s="25">
        <v>0</v>
      </c>
      <c r="L669" s="25" t="s">
        <v>1856</v>
      </c>
      <c r="M669" s="25">
        <v>3</v>
      </c>
      <c r="N669" s="25">
        <v>2</v>
      </c>
      <c r="O669" s="25">
        <v>50</v>
      </c>
      <c r="P669" s="25">
        <v>1</v>
      </c>
      <c r="Q669" s="25">
        <v>2</v>
      </c>
      <c r="R669" s="25">
        <v>25.79</v>
      </c>
      <c r="S669" s="25">
        <v>1</v>
      </c>
      <c r="T669" s="61">
        <v>45107</v>
      </c>
      <c r="U669" s="25"/>
      <c r="V669" s="25"/>
      <c r="W669" s="62"/>
      <c r="X669" s="8"/>
      <c r="Y669" s="8"/>
      <c r="Z669" s="8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</row>
    <row r="670" spans="1:88">
      <c r="A670" s="20" t="s">
        <v>496</v>
      </c>
      <c r="B670" s="20" t="s">
        <v>1857</v>
      </c>
      <c r="C670" s="20" t="s">
        <v>294</v>
      </c>
      <c r="D670" s="20">
        <v>15</v>
      </c>
      <c r="E670" s="20" t="s">
        <v>295</v>
      </c>
      <c r="F670" s="20" t="s">
        <v>1858</v>
      </c>
      <c r="G670" s="97">
        <v>15</v>
      </c>
      <c r="H670" s="20" t="s">
        <v>295</v>
      </c>
      <c r="I670" s="20">
        <v>1.72</v>
      </c>
      <c r="J670" s="20" t="s">
        <v>1858</v>
      </c>
      <c r="K670" s="20"/>
      <c r="L670" s="20" t="s">
        <v>1858</v>
      </c>
      <c r="M670" s="20">
        <v>15</v>
      </c>
      <c r="N670" s="20">
        <v>1</v>
      </c>
      <c r="O670" s="20">
        <v>100</v>
      </c>
      <c r="P670" s="20">
        <v>1</v>
      </c>
      <c r="Q670" s="20">
        <v>2</v>
      </c>
      <c r="R670" s="20">
        <v>25.79</v>
      </c>
      <c r="S670" s="20">
        <v>1</v>
      </c>
      <c r="T670" s="55">
        <v>45107</v>
      </c>
      <c r="U670" s="20"/>
      <c r="V670" s="20"/>
      <c r="W670" s="60"/>
      <c r="X670" s="8"/>
      <c r="Y670" s="8"/>
      <c r="Z670" s="8"/>
    </row>
    <row r="671" spans="1:88" s="83" customFormat="1">
      <c r="A671" s="25" t="s">
        <v>449</v>
      </c>
      <c r="B671" s="25" t="s">
        <v>1859</v>
      </c>
      <c r="C671" s="25" t="s">
        <v>294</v>
      </c>
      <c r="D671" s="25">
        <v>20000</v>
      </c>
      <c r="E671" s="25" t="s">
        <v>332</v>
      </c>
      <c r="F671" s="25" t="s">
        <v>1860</v>
      </c>
      <c r="G671" s="96">
        <v>20</v>
      </c>
      <c r="H671" s="25" t="s">
        <v>382</v>
      </c>
      <c r="I671" s="25">
        <v>1.29</v>
      </c>
      <c r="J671" s="25" t="s">
        <v>1860</v>
      </c>
      <c r="K671" s="25">
        <v>0</v>
      </c>
      <c r="L671" s="25" t="s">
        <v>1860</v>
      </c>
      <c r="M671" s="25">
        <v>20</v>
      </c>
      <c r="N671" s="25">
        <v>1</v>
      </c>
      <c r="O671" s="25">
        <v>50</v>
      </c>
      <c r="P671" s="25">
        <v>1</v>
      </c>
      <c r="Q671" s="25">
        <v>2</v>
      </c>
      <c r="R671" s="25">
        <v>25.79</v>
      </c>
      <c r="S671" s="25">
        <v>1</v>
      </c>
      <c r="T671" s="61">
        <v>45107</v>
      </c>
      <c r="U671" s="25"/>
      <c r="V671" s="25"/>
      <c r="W671" s="62"/>
      <c r="X671" s="8"/>
      <c r="Y671" s="8"/>
      <c r="Z671" s="8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</row>
    <row r="672" spans="1:88">
      <c r="A672" s="20" t="s">
        <v>549</v>
      </c>
      <c r="B672" s="20" t="s">
        <v>1859</v>
      </c>
      <c r="C672" s="20" t="s">
        <v>294</v>
      </c>
      <c r="D672" s="20">
        <v>20000</v>
      </c>
      <c r="E672" s="20" t="s">
        <v>332</v>
      </c>
      <c r="F672" s="20" t="s">
        <v>1860</v>
      </c>
      <c r="G672" s="97">
        <v>20</v>
      </c>
      <c r="H672" s="20" t="s">
        <v>382</v>
      </c>
      <c r="I672" s="20">
        <v>1.29</v>
      </c>
      <c r="J672" s="20" t="s">
        <v>1860</v>
      </c>
      <c r="K672" s="20">
        <v>0</v>
      </c>
      <c r="L672" s="20" t="s">
        <v>1860</v>
      </c>
      <c r="M672" s="20">
        <v>20</v>
      </c>
      <c r="N672" s="20">
        <v>1</v>
      </c>
      <c r="O672" s="20">
        <v>50</v>
      </c>
      <c r="P672" s="20">
        <v>1</v>
      </c>
      <c r="Q672" s="20">
        <v>2</v>
      </c>
      <c r="R672" s="20">
        <v>25.79</v>
      </c>
      <c r="S672" s="20">
        <v>1</v>
      </c>
      <c r="T672" s="55">
        <v>45107</v>
      </c>
      <c r="U672" s="20"/>
      <c r="V672" s="20"/>
      <c r="W672" s="60"/>
      <c r="X672" s="8"/>
      <c r="Y672" s="8"/>
      <c r="Z672" s="8"/>
    </row>
    <row r="673" spans="1:88" s="83" customFormat="1">
      <c r="A673" s="25" t="s">
        <v>1861</v>
      </c>
      <c r="B673" s="25" t="s">
        <v>1859</v>
      </c>
      <c r="C673" s="25" t="s">
        <v>294</v>
      </c>
      <c r="D673" s="25">
        <v>20000</v>
      </c>
      <c r="E673" s="25" t="s">
        <v>332</v>
      </c>
      <c r="F673" s="25" t="s">
        <v>1860</v>
      </c>
      <c r="G673" s="96">
        <v>20</v>
      </c>
      <c r="H673" s="25" t="s">
        <v>382</v>
      </c>
      <c r="I673" s="25">
        <v>1.29</v>
      </c>
      <c r="J673" s="25" t="s">
        <v>1860</v>
      </c>
      <c r="K673" s="25">
        <v>0</v>
      </c>
      <c r="L673" s="25" t="s">
        <v>1860</v>
      </c>
      <c r="M673" s="25">
        <v>20</v>
      </c>
      <c r="N673" s="25">
        <v>1</v>
      </c>
      <c r="O673" s="25">
        <v>50</v>
      </c>
      <c r="P673" s="25">
        <v>1</v>
      </c>
      <c r="Q673" s="25">
        <v>2</v>
      </c>
      <c r="R673" s="25">
        <v>25.79</v>
      </c>
      <c r="S673" s="25">
        <v>1</v>
      </c>
      <c r="T673" s="61">
        <v>45107</v>
      </c>
      <c r="U673" s="25"/>
      <c r="V673" s="25"/>
      <c r="W673" s="62"/>
      <c r="X673" s="8"/>
      <c r="Y673" s="8"/>
      <c r="Z673" s="8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</row>
    <row r="674" spans="1:88">
      <c r="A674" s="20" t="s">
        <v>1862</v>
      </c>
      <c r="B674" s="20" t="s">
        <v>1863</v>
      </c>
      <c r="C674" s="20" t="s">
        <v>294</v>
      </c>
      <c r="D674" s="20">
        <v>500</v>
      </c>
      <c r="E674" s="20" t="s">
        <v>332</v>
      </c>
      <c r="F674" s="20" t="s">
        <v>1864</v>
      </c>
      <c r="G674" s="97">
        <v>2</v>
      </c>
      <c r="H674" s="20" t="s">
        <v>295</v>
      </c>
      <c r="I674" s="20">
        <v>12.98</v>
      </c>
      <c r="J674" s="20" t="s">
        <v>1864</v>
      </c>
      <c r="K674" s="20"/>
      <c r="L674" s="20" t="s">
        <v>1864</v>
      </c>
      <c r="M674" s="20">
        <v>2</v>
      </c>
      <c r="N674" s="20">
        <v>1</v>
      </c>
      <c r="O674" s="20">
        <v>100</v>
      </c>
      <c r="P674" s="20">
        <v>1</v>
      </c>
      <c r="Q674" s="20">
        <v>2</v>
      </c>
      <c r="R674" s="20">
        <v>25.95</v>
      </c>
      <c r="S674" s="20">
        <v>1</v>
      </c>
      <c r="T674" s="55">
        <v>45107</v>
      </c>
      <c r="U674" s="20"/>
      <c r="V674" s="20"/>
      <c r="W674" s="60"/>
      <c r="X674" s="8"/>
      <c r="Y674" s="8"/>
      <c r="Z674" s="8"/>
    </row>
    <row r="675" spans="1:88" s="83" customFormat="1">
      <c r="A675" s="25" t="s">
        <v>462</v>
      </c>
      <c r="B675" s="25" t="s">
        <v>1865</v>
      </c>
      <c r="C675" s="25" t="s">
        <v>294</v>
      </c>
      <c r="D675" s="25">
        <v>1000</v>
      </c>
      <c r="E675" s="25" t="s">
        <v>332</v>
      </c>
      <c r="F675" s="25" t="s">
        <v>1866</v>
      </c>
      <c r="G675" s="96">
        <v>1</v>
      </c>
      <c r="H675" s="25" t="s">
        <v>382</v>
      </c>
      <c r="I675" s="25">
        <v>12.98</v>
      </c>
      <c r="J675" s="25" t="s">
        <v>1866</v>
      </c>
      <c r="K675" s="25"/>
      <c r="L675" s="25" t="s">
        <v>1866</v>
      </c>
      <c r="M675" s="25">
        <v>1</v>
      </c>
      <c r="N675" s="25">
        <v>2</v>
      </c>
      <c r="O675" s="25">
        <v>100</v>
      </c>
      <c r="P675" s="25">
        <v>1</v>
      </c>
      <c r="Q675" s="25">
        <v>2</v>
      </c>
      <c r="R675" s="25">
        <v>25.95</v>
      </c>
      <c r="S675" s="25">
        <v>1</v>
      </c>
      <c r="T675" s="61">
        <v>45107</v>
      </c>
      <c r="U675" s="25"/>
      <c r="V675" s="25"/>
      <c r="W675" s="62"/>
      <c r="X675" s="8"/>
      <c r="Y675" s="8"/>
      <c r="Z675" s="8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</row>
    <row r="676" spans="1:88">
      <c r="A676" s="20">
        <v>4039</v>
      </c>
      <c r="B676" s="20" t="s">
        <v>1867</v>
      </c>
      <c r="C676" s="20" t="s">
        <v>294</v>
      </c>
      <c r="D676" s="20">
        <v>2650</v>
      </c>
      <c r="E676" s="20" t="s">
        <v>332</v>
      </c>
      <c r="F676" s="20" t="s">
        <v>1868</v>
      </c>
      <c r="G676" s="97">
        <v>2.65</v>
      </c>
      <c r="H676" s="20" t="s">
        <v>382</v>
      </c>
      <c r="I676" s="20">
        <v>4.33</v>
      </c>
      <c r="J676" s="20" t="s">
        <v>1868</v>
      </c>
      <c r="K676" s="20">
        <v>0</v>
      </c>
      <c r="L676" s="20" t="s">
        <v>1868</v>
      </c>
      <c r="M676" s="20">
        <v>3</v>
      </c>
      <c r="N676" s="20">
        <v>2</v>
      </c>
      <c r="O676" s="20">
        <v>50</v>
      </c>
      <c r="P676" s="20">
        <v>1</v>
      </c>
      <c r="Q676" s="20">
        <v>2</v>
      </c>
      <c r="R676" s="20">
        <v>25.95</v>
      </c>
      <c r="S676" s="20">
        <v>1</v>
      </c>
      <c r="T676" s="55">
        <v>45107</v>
      </c>
      <c r="U676" s="20"/>
      <c r="V676" s="20"/>
      <c r="W676" s="60"/>
      <c r="X676" s="8"/>
      <c r="Y676" s="8"/>
      <c r="Z676" s="8"/>
    </row>
    <row r="677" spans="1:88" s="83" customFormat="1">
      <c r="A677" s="25" t="s">
        <v>705</v>
      </c>
      <c r="B677" s="25" t="s">
        <v>705</v>
      </c>
      <c r="C677" s="25" t="s">
        <v>294</v>
      </c>
      <c r="D677" s="25">
        <v>9</v>
      </c>
      <c r="E677" s="25" t="s">
        <v>295</v>
      </c>
      <c r="F677" s="25" t="s">
        <v>1869</v>
      </c>
      <c r="G677" s="96">
        <v>9</v>
      </c>
      <c r="H677" s="25" t="s">
        <v>295</v>
      </c>
      <c r="I677" s="25">
        <v>2.88</v>
      </c>
      <c r="J677" s="25" t="s">
        <v>1869</v>
      </c>
      <c r="K677" s="25">
        <v>0</v>
      </c>
      <c r="L677" s="25" t="s">
        <v>1869</v>
      </c>
      <c r="M677" s="25">
        <v>9</v>
      </c>
      <c r="N677" s="25">
        <v>1</v>
      </c>
      <c r="O677" s="25">
        <v>50</v>
      </c>
      <c r="P677" s="25">
        <v>1</v>
      </c>
      <c r="Q677" s="25">
        <v>2</v>
      </c>
      <c r="R677" s="25">
        <v>25.95</v>
      </c>
      <c r="S677" s="25">
        <v>1</v>
      </c>
      <c r="T677" s="61">
        <v>45107</v>
      </c>
      <c r="U677" s="25"/>
      <c r="V677" s="25"/>
      <c r="W677" s="62"/>
      <c r="X677" s="8"/>
      <c r="Y677" s="8"/>
      <c r="Z677" s="8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</row>
    <row r="678" spans="1:88">
      <c r="A678" s="20" t="s">
        <v>297</v>
      </c>
      <c r="B678" s="20" t="s">
        <v>1870</v>
      </c>
      <c r="C678" s="20" t="s">
        <v>294</v>
      </c>
      <c r="D678" s="20">
        <v>10000</v>
      </c>
      <c r="E678" s="20" t="s">
        <v>332</v>
      </c>
      <c r="F678" s="20" t="s">
        <v>1871</v>
      </c>
      <c r="G678" s="97">
        <v>10</v>
      </c>
      <c r="H678" s="20" t="s">
        <v>382</v>
      </c>
      <c r="I678" s="20">
        <v>2.6</v>
      </c>
      <c r="J678" s="20" t="s">
        <v>1871</v>
      </c>
      <c r="K678" s="20">
        <v>0</v>
      </c>
      <c r="L678" s="20" t="s">
        <v>1871</v>
      </c>
      <c r="M678" s="20">
        <v>10</v>
      </c>
      <c r="N678" s="20">
        <v>1</v>
      </c>
      <c r="O678" s="20">
        <v>50</v>
      </c>
      <c r="P678" s="20">
        <v>1</v>
      </c>
      <c r="Q678" s="20">
        <v>2</v>
      </c>
      <c r="R678" s="20">
        <v>25.95</v>
      </c>
      <c r="S678" s="20">
        <v>1</v>
      </c>
      <c r="T678" s="55">
        <v>45107</v>
      </c>
      <c r="U678" s="20"/>
      <c r="V678" s="20"/>
      <c r="W678" s="60"/>
      <c r="X678" s="8"/>
      <c r="Y678" s="8"/>
      <c r="Z678" s="8"/>
    </row>
    <row r="679" spans="1:88" s="83" customFormat="1">
      <c r="A679" s="25" t="s">
        <v>1872</v>
      </c>
      <c r="B679" s="25" t="s">
        <v>1873</v>
      </c>
      <c r="C679" s="25" t="s">
        <v>294</v>
      </c>
      <c r="D679" s="25">
        <v>500</v>
      </c>
      <c r="E679" s="25" t="s">
        <v>332</v>
      </c>
      <c r="F679" s="25" t="s">
        <v>1874</v>
      </c>
      <c r="G679" s="96">
        <v>4</v>
      </c>
      <c r="H679" s="25" t="s">
        <v>295</v>
      </c>
      <c r="I679" s="25">
        <v>6.49</v>
      </c>
      <c r="J679" s="25" t="s">
        <v>1874</v>
      </c>
      <c r="K679" s="25"/>
      <c r="L679" s="25" t="s">
        <v>1874</v>
      </c>
      <c r="M679" s="25">
        <v>4</v>
      </c>
      <c r="N679" s="25">
        <v>1</v>
      </c>
      <c r="O679" s="25">
        <v>100</v>
      </c>
      <c r="P679" s="25">
        <v>1</v>
      </c>
      <c r="Q679" s="25">
        <v>2</v>
      </c>
      <c r="R679" s="25">
        <v>25.95</v>
      </c>
      <c r="S679" s="25">
        <v>1</v>
      </c>
      <c r="T679" s="61">
        <v>45107</v>
      </c>
      <c r="U679" s="25"/>
      <c r="V679" s="25"/>
      <c r="W679" s="62"/>
      <c r="X679" s="8"/>
      <c r="Y679" s="8"/>
      <c r="Z679" s="8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</row>
    <row r="680" spans="1:88">
      <c r="A680" s="20" t="s">
        <v>341</v>
      </c>
      <c r="B680" s="20" t="s">
        <v>1875</v>
      </c>
      <c r="C680" s="20" t="s">
        <v>294</v>
      </c>
      <c r="D680" s="20">
        <v>2550</v>
      </c>
      <c r="E680" s="20" t="s">
        <v>332</v>
      </c>
      <c r="F680" s="20" t="s">
        <v>1876</v>
      </c>
      <c r="G680" s="97">
        <v>2.5499999999999998</v>
      </c>
      <c r="H680" s="20" t="s">
        <v>382</v>
      </c>
      <c r="I680" s="20">
        <v>1.45</v>
      </c>
      <c r="J680" s="20" t="s">
        <v>1876</v>
      </c>
      <c r="K680" s="20">
        <v>0</v>
      </c>
      <c r="L680" s="20" t="s">
        <v>1876</v>
      </c>
      <c r="M680" s="20">
        <v>3</v>
      </c>
      <c r="N680" s="20">
        <v>6</v>
      </c>
      <c r="O680" s="20">
        <v>50</v>
      </c>
      <c r="P680" s="20">
        <v>1</v>
      </c>
      <c r="Q680" s="20">
        <v>2</v>
      </c>
      <c r="R680" s="20">
        <v>26.09</v>
      </c>
      <c r="S680" s="20">
        <v>1</v>
      </c>
      <c r="T680" s="55">
        <v>45107</v>
      </c>
      <c r="U680" s="20"/>
      <c r="V680" s="20"/>
      <c r="W680" s="60"/>
      <c r="X680" s="8"/>
      <c r="Y680" s="8"/>
      <c r="Z680" s="8"/>
    </row>
    <row r="681" spans="1:88" s="83" customFormat="1">
      <c r="A681" s="25" t="s">
        <v>955</v>
      </c>
      <c r="B681" s="25" t="s">
        <v>1877</v>
      </c>
      <c r="C681" s="25" t="s">
        <v>294</v>
      </c>
      <c r="D681" s="25">
        <v>10000</v>
      </c>
      <c r="E681" s="25" t="s">
        <v>332</v>
      </c>
      <c r="F681" s="25" t="s">
        <v>1878</v>
      </c>
      <c r="G681" s="96">
        <v>10</v>
      </c>
      <c r="H681" s="25" t="s">
        <v>382</v>
      </c>
      <c r="I681" s="25">
        <v>2.63</v>
      </c>
      <c r="J681" s="25" t="s">
        <v>1878</v>
      </c>
      <c r="K681" s="25"/>
      <c r="L681" s="25" t="s">
        <v>1878</v>
      </c>
      <c r="M681" s="25">
        <v>10</v>
      </c>
      <c r="N681" s="25">
        <v>1</v>
      </c>
      <c r="O681" s="25">
        <v>100</v>
      </c>
      <c r="P681" s="25">
        <v>1</v>
      </c>
      <c r="Q681" s="25">
        <v>2</v>
      </c>
      <c r="R681" s="25">
        <v>26.26</v>
      </c>
      <c r="S681" s="25">
        <v>1</v>
      </c>
      <c r="T681" s="61">
        <v>45107</v>
      </c>
      <c r="U681" s="25"/>
      <c r="V681" s="25"/>
      <c r="W681" s="62"/>
      <c r="X681" s="8"/>
      <c r="Y681" s="8"/>
      <c r="Z681" s="8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</row>
    <row r="682" spans="1:88">
      <c r="A682" s="20" t="s">
        <v>1879</v>
      </c>
      <c r="B682" s="20" t="s">
        <v>1880</v>
      </c>
      <c r="C682" s="20" t="s">
        <v>294</v>
      </c>
      <c r="D682" s="20">
        <v>18</v>
      </c>
      <c r="E682" s="20" t="s">
        <v>295</v>
      </c>
      <c r="F682" s="20" t="s">
        <v>1881</v>
      </c>
      <c r="G682" s="97">
        <v>15</v>
      </c>
      <c r="H682" s="20" t="s">
        <v>295</v>
      </c>
      <c r="I682" s="20">
        <v>1.75</v>
      </c>
      <c r="J682" s="20" t="s">
        <v>1881</v>
      </c>
      <c r="K682" s="20">
        <v>0</v>
      </c>
      <c r="L682" s="20" t="s">
        <v>1881</v>
      </c>
      <c r="M682" s="20">
        <v>15</v>
      </c>
      <c r="N682" s="20">
        <v>1</v>
      </c>
      <c r="O682" s="20">
        <v>50</v>
      </c>
      <c r="P682" s="20">
        <v>1</v>
      </c>
      <c r="Q682" s="20">
        <v>2</v>
      </c>
      <c r="R682" s="20">
        <v>26.26</v>
      </c>
      <c r="S682" s="20">
        <v>1</v>
      </c>
      <c r="T682" s="55">
        <v>45107</v>
      </c>
      <c r="U682" s="20"/>
      <c r="V682" s="20"/>
      <c r="W682" s="60"/>
      <c r="X682" s="8"/>
      <c r="Y682" s="8"/>
      <c r="Z682" s="8"/>
    </row>
    <row r="683" spans="1:88" s="83" customFormat="1">
      <c r="A683" s="25">
        <v>1014</v>
      </c>
      <c r="B683" s="25" t="s">
        <v>1882</v>
      </c>
      <c r="C683" s="25" t="s">
        <v>294</v>
      </c>
      <c r="D683" s="25">
        <v>2200</v>
      </c>
      <c r="E683" s="25" t="s">
        <v>327</v>
      </c>
      <c r="F683" s="25" t="s">
        <v>1883</v>
      </c>
      <c r="G683" s="96">
        <v>2.2000000000000002</v>
      </c>
      <c r="H683" s="25" t="s">
        <v>329</v>
      </c>
      <c r="I683" s="25">
        <v>6.57</v>
      </c>
      <c r="J683" s="25" t="s">
        <v>1883</v>
      </c>
      <c r="K683" s="25">
        <v>0</v>
      </c>
      <c r="L683" s="25" t="s">
        <v>1883</v>
      </c>
      <c r="M683" s="25">
        <v>2</v>
      </c>
      <c r="N683" s="25">
        <v>2</v>
      </c>
      <c r="O683" s="25">
        <v>50</v>
      </c>
      <c r="P683" s="25">
        <v>1</v>
      </c>
      <c r="Q683" s="25">
        <v>2</v>
      </c>
      <c r="R683" s="25">
        <v>26.26</v>
      </c>
      <c r="S683" s="25">
        <v>1</v>
      </c>
      <c r="T683" s="61">
        <v>45107</v>
      </c>
      <c r="U683" s="25"/>
      <c r="V683" s="25"/>
      <c r="W683" s="62"/>
      <c r="X683" s="8"/>
      <c r="Y683" s="8"/>
      <c r="Z683" s="8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</row>
    <row r="684" spans="1:88">
      <c r="A684" s="20" t="s">
        <v>549</v>
      </c>
      <c r="B684" s="20" t="s">
        <v>1884</v>
      </c>
      <c r="C684" s="20" t="s">
        <v>294</v>
      </c>
      <c r="D684" s="20">
        <v>20000</v>
      </c>
      <c r="E684" s="20" t="s">
        <v>332</v>
      </c>
      <c r="F684" s="20" t="s">
        <v>1885</v>
      </c>
      <c r="G684" s="97">
        <v>20</v>
      </c>
      <c r="H684" s="20" t="s">
        <v>382</v>
      </c>
      <c r="I684" s="20">
        <v>1.32</v>
      </c>
      <c r="J684" s="20" t="s">
        <v>1885</v>
      </c>
      <c r="K684" s="20">
        <v>0</v>
      </c>
      <c r="L684" s="20" t="s">
        <v>1885</v>
      </c>
      <c r="M684" s="20">
        <v>20</v>
      </c>
      <c r="N684" s="20">
        <v>1</v>
      </c>
      <c r="O684" s="20">
        <v>50</v>
      </c>
      <c r="P684" s="20">
        <v>1</v>
      </c>
      <c r="Q684" s="20">
        <v>2</v>
      </c>
      <c r="R684" s="20">
        <v>26.32</v>
      </c>
      <c r="S684" s="20">
        <v>1</v>
      </c>
      <c r="T684" s="55">
        <v>45107</v>
      </c>
      <c r="U684" s="20"/>
      <c r="V684" s="20"/>
      <c r="W684" s="60"/>
      <c r="X684" s="8"/>
      <c r="Y684" s="8"/>
      <c r="Z684" s="8"/>
    </row>
    <row r="685" spans="1:88" s="83" customFormat="1">
      <c r="A685" s="25" t="s">
        <v>934</v>
      </c>
      <c r="B685" s="25" t="s">
        <v>1886</v>
      </c>
      <c r="C685" s="25" t="s">
        <v>294</v>
      </c>
      <c r="D685" s="25">
        <v>2200</v>
      </c>
      <c r="E685" s="25" t="s">
        <v>327</v>
      </c>
      <c r="F685" s="25" t="s">
        <v>1887</v>
      </c>
      <c r="G685" s="96">
        <v>2.2000000000000002</v>
      </c>
      <c r="H685" s="25" t="s">
        <v>329</v>
      </c>
      <c r="I685" s="25">
        <v>6.7</v>
      </c>
      <c r="J685" s="25" t="s">
        <v>1887</v>
      </c>
      <c r="K685" s="25">
        <v>0</v>
      </c>
      <c r="L685" s="25" t="s">
        <v>1887</v>
      </c>
      <c r="M685" s="25">
        <v>2</v>
      </c>
      <c r="N685" s="25">
        <v>2</v>
      </c>
      <c r="O685" s="25">
        <v>50</v>
      </c>
      <c r="P685" s="25">
        <v>1</v>
      </c>
      <c r="Q685" s="25">
        <v>2</v>
      </c>
      <c r="R685" s="25">
        <v>26.79</v>
      </c>
      <c r="S685" s="25">
        <v>1</v>
      </c>
      <c r="T685" s="61">
        <v>45107</v>
      </c>
      <c r="U685" s="25"/>
      <c r="V685" s="25"/>
      <c r="W685" s="62"/>
      <c r="X685" s="8"/>
      <c r="Y685" s="8"/>
      <c r="Z685" s="8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</row>
    <row r="686" spans="1:88">
      <c r="A686" s="20" t="s">
        <v>1888</v>
      </c>
      <c r="B686" s="20" t="s">
        <v>1889</v>
      </c>
      <c r="C686" s="20" t="s">
        <v>294</v>
      </c>
      <c r="D686" s="20">
        <v>1000</v>
      </c>
      <c r="E686" s="20" t="s">
        <v>332</v>
      </c>
      <c r="F686" s="20" t="s">
        <v>1890</v>
      </c>
      <c r="G686" s="97">
        <v>1</v>
      </c>
      <c r="H686" s="20" t="s">
        <v>382</v>
      </c>
      <c r="I686" s="20">
        <v>26.84</v>
      </c>
      <c r="J686" s="20" t="s">
        <v>1890</v>
      </c>
      <c r="K686" s="20"/>
      <c r="L686" s="20" t="s">
        <v>1890</v>
      </c>
      <c r="M686" s="20">
        <v>1</v>
      </c>
      <c r="N686" s="20">
        <v>1</v>
      </c>
      <c r="O686" s="20">
        <v>100</v>
      </c>
      <c r="P686" s="20">
        <v>1</v>
      </c>
      <c r="Q686" s="20">
        <v>2</v>
      </c>
      <c r="R686" s="20">
        <v>26.84</v>
      </c>
      <c r="S686" s="20">
        <v>1</v>
      </c>
      <c r="T686" s="55">
        <v>45107</v>
      </c>
      <c r="U686" s="20"/>
      <c r="V686" s="20"/>
      <c r="W686" s="60"/>
      <c r="X686" s="8"/>
      <c r="Y686" s="8"/>
      <c r="Z686" s="8"/>
    </row>
    <row r="687" spans="1:88" s="83" customFormat="1">
      <c r="A687" s="25" t="s">
        <v>202</v>
      </c>
      <c r="B687" s="25" t="s">
        <v>1891</v>
      </c>
      <c r="C687" s="25" t="s">
        <v>294</v>
      </c>
      <c r="D687" s="25">
        <v>5000</v>
      </c>
      <c r="E687" s="25" t="s">
        <v>332</v>
      </c>
      <c r="F687" s="25" t="s">
        <v>1892</v>
      </c>
      <c r="G687" s="96">
        <v>5</v>
      </c>
      <c r="H687" s="25" t="s">
        <v>382</v>
      </c>
      <c r="I687" s="25">
        <v>5.37</v>
      </c>
      <c r="J687" s="25" t="s">
        <v>1892</v>
      </c>
      <c r="K687" s="25">
        <v>0</v>
      </c>
      <c r="L687" s="25" t="s">
        <v>1892</v>
      </c>
      <c r="M687" s="25">
        <v>5</v>
      </c>
      <c r="N687" s="25">
        <v>1</v>
      </c>
      <c r="O687" s="25">
        <v>50</v>
      </c>
      <c r="P687" s="25">
        <v>1</v>
      </c>
      <c r="Q687" s="25">
        <v>2</v>
      </c>
      <c r="R687" s="25">
        <v>26.84</v>
      </c>
      <c r="S687" s="25">
        <v>1</v>
      </c>
      <c r="T687" s="61">
        <v>45107</v>
      </c>
      <c r="U687" s="25"/>
      <c r="V687" s="25"/>
      <c r="W687" s="62"/>
      <c r="X687" s="8"/>
      <c r="Y687" s="8"/>
      <c r="Z687" s="8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</row>
    <row r="688" spans="1:88">
      <c r="A688" s="20">
        <v>1500</v>
      </c>
      <c r="B688" s="20" t="s">
        <v>1893</v>
      </c>
      <c r="C688" s="20" t="s">
        <v>294</v>
      </c>
      <c r="D688" s="20">
        <v>10000</v>
      </c>
      <c r="E688" s="20" t="s">
        <v>327</v>
      </c>
      <c r="F688" s="20" t="s">
        <v>1894</v>
      </c>
      <c r="G688" s="97">
        <v>10</v>
      </c>
      <c r="H688" s="20" t="s">
        <v>329</v>
      </c>
      <c r="I688" s="20">
        <v>2.68</v>
      </c>
      <c r="J688" s="20" t="s">
        <v>1894</v>
      </c>
      <c r="K688" s="20"/>
      <c r="L688" s="20" t="s">
        <v>1894</v>
      </c>
      <c r="M688" s="20">
        <v>10</v>
      </c>
      <c r="N688" s="20">
        <v>1</v>
      </c>
      <c r="O688" s="20">
        <v>100</v>
      </c>
      <c r="P688" s="20">
        <v>1</v>
      </c>
      <c r="Q688" s="20">
        <v>2</v>
      </c>
      <c r="R688" s="20">
        <v>26.84</v>
      </c>
      <c r="S688" s="20">
        <v>1</v>
      </c>
      <c r="T688" s="55">
        <v>45107</v>
      </c>
      <c r="U688" s="20"/>
      <c r="V688" s="20"/>
      <c r="W688" s="60"/>
      <c r="X688" s="8"/>
      <c r="Y688" s="8"/>
      <c r="Z688" s="8"/>
    </row>
    <row r="689" spans="1:88" s="83" customFormat="1">
      <c r="A689" s="25" t="s">
        <v>1895</v>
      </c>
      <c r="B689" s="25" t="s">
        <v>1896</v>
      </c>
      <c r="C689" s="25" t="s">
        <v>294</v>
      </c>
      <c r="D689" s="25">
        <v>3000</v>
      </c>
      <c r="E689" s="25" t="s">
        <v>332</v>
      </c>
      <c r="F689" s="25" t="s">
        <v>1897</v>
      </c>
      <c r="G689" s="96">
        <v>3</v>
      </c>
      <c r="H689" s="25" t="s">
        <v>382</v>
      </c>
      <c r="I689" s="25">
        <v>8.9499999999999993</v>
      </c>
      <c r="J689" s="25" t="s">
        <v>1897</v>
      </c>
      <c r="K689" s="25">
        <v>0</v>
      </c>
      <c r="L689" s="25" t="s">
        <v>1897</v>
      </c>
      <c r="M689" s="25">
        <v>3</v>
      </c>
      <c r="N689" s="25">
        <v>1</v>
      </c>
      <c r="O689" s="25">
        <v>50</v>
      </c>
      <c r="P689" s="25">
        <v>1</v>
      </c>
      <c r="Q689" s="25">
        <v>2</v>
      </c>
      <c r="R689" s="25">
        <v>26.84</v>
      </c>
      <c r="S689" s="25">
        <v>1</v>
      </c>
      <c r="T689" s="61">
        <v>45107</v>
      </c>
      <c r="U689" s="25"/>
      <c r="V689" s="25"/>
      <c r="W689" s="62"/>
      <c r="X689" s="8"/>
      <c r="Y689" s="8"/>
      <c r="Z689" s="8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</row>
    <row r="690" spans="1:88">
      <c r="A690" s="20" t="s">
        <v>610</v>
      </c>
      <c r="B690" s="20" t="s">
        <v>1898</v>
      </c>
      <c r="C690" s="20" t="s">
        <v>294</v>
      </c>
      <c r="D690" s="20">
        <v>300</v>
      </c>
      <c r="E690" s="20" t="s">
        <v>332</v>
      </c>
      <c r="F690" s="20" t="s">
        <v>1899</v>
      </c>
      <c r="G690" s="97">
        <v>10</v>
      </c>
      <c r="H690" s="20" t="s">
        <v>295</v>
      </c>
      <c r="I690" s="20">
        <v>2.68</v>
      </c>
      <c r="J690" s="20" t="s">
        <v>1899</v>
      </c>
      <c r="K690" s="20">
        <v>0</v>
      </c>
      <c r="L690" s="20" t="s">
        <v>1899</v>
      </c>
      <c r="M690" s="20">
        <v>10</v>
      </c>
      <c r="N690" s="20">
        <v>1</v>
      </c>
      <c r="O690" s="20">
        <v>50</v>
      </c>
      <c r="P690" s="20">
        <v>1</v>
      </c>
      <c r="Q690" s="20">
        <v>2</v>
      </c>
      <c r="R690" s="20">
        <v>26.84</v>
      </c>
      <c r="S690" s="20">
        <v>1</v>
      </c>
      <c r="T690" s="55">
        <v>45107</v>
      </c>
      <c r="U690" s="20"/>
      <c r="V690" s="20"/>
      <c r="W690" s="60"/>
      <c r="X690" s="8"/>
      <c r="Y690" s="8"/>
      <c r="Z690" s="8"/>
    </row>
    <row r="691" spans="1:88" s="83" customFormat="1">
      <c r="A691" s="25" t="s">
        <v>1475</v>
      </c>
      <c r="B691" s="25" t="s">
        <v>1900</v>
      </c>
      <c r="C691" s="25" t="s">
        <v>294</v>
      </c>
      <c r="D691" s="25">
        <v>1140</v>
      </c>
      <c r="E691" s="25" t="s">
        <v>332</v>
      </c>
      <c r="F691" s="25" t="s">
        <v>1901</v>
      </c>
      <c r="G691" s="96">
        <v>1.1399999999999999</v>
      </c>
      <c r="H691" s="25" t="s">
        <v>382</v>
      </c>
      <c r="I691" s="25">
        <v>13.48</v>
      </c>
      <c r="J691" s="25" t="s">
        <v>1901</v>
      </c>
      <c r="K691" s="25">
        <v>0</v>
      </c>
      <c r="L691" s="25" t="s">
        <v>1901</v>
      </c>
      <c r="M691" s="25">
        <v>1</v>
      </c>
      <c r="N691" s="25">
        <v>2</v>
      </c>
      <c r="O691" s="25">
        <v>50</v>
      </c>
      <c r="P691" s="25">
        <v>1</v>
      </c>
      <c r="Q691" s="25">
        <v>2</v>
      </c>
      <c r="R691" s="25">
        <v>26.95</v>
      </c>
      <c r="S691" s="25">
        <v>1</v>
      </c>
      <c r="T691" s="61">
        <v>45107</v>
      </c>
      <c r="U691" s="25"/>
      <c r="V691" s="25"/>
      <c r="W691" s="62"/>
      <c r="X691" s="8"/>
      <c r="Y691" s="8"/>
      <c r="Z691" s="8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</row>
    <row r="692" spans="1:88">
      <c r="A692" s="20" t="s">
        <v>592</v>
      </c>
      <c r="B692" s="20" t="s">
        <v>1902</v>
      </c>
      <c r="C692" s="20" t="s">
        <v>294</v>
      </c>
      <c r="D692" s="20">
        <v>500</v>
      </c>
      <c r="E692" s="20" t="s">
        <v>332</v>
      </c>
      <c r="F692" s="20" t="s">
        <v>1903</v>
      </c>
      <c r="G692" s="97">
        <v>10</v>
      </c>
      <c r="H692" s="20" t="s">
        <v>295</v>
      </c>
      <c r="I692" s="20">
        <v>2.7</v>
      </c>
      <c r="J692" s="20" t="s">
        <v>1903</v>
      </c>
      <c r="K692" s="20">
        <v>0</v>
      </c>
      <c r="L692" s="20" t="s">
        <v>1903</v>
      </c>
      <c r="M692" s="20">
        <v>10</v>
      </c>
      <c r="N692" s="20">
        <v>1</v>
      </c>
      <c r="O692" s="20">
        <v>50</v>
      </c>
      <c r="P692" s="20">
        <v>1</v>
      </c>
      <c r="Q692" s="20">
        <v>2</v>
      </c>
      <c r="R692" s="20">
        <v>27</v>
      </c>
      <c r="S692" s="20">
        <v>1</v>
      </c>
      <c r="T692" s="55">
        <v>45107</v>
      </c>
      <c r="U692" s="20"/>
      <c r="V692" s="20"/>
      <c r="W692" s="60"/>
      <c r="X692" s="8"/>
      <c r="Y692" s="8"/>
      <c r="Z692" s="8"/>
    </row>
    <row r="693" spans="1:88" s="83" customFormat="1">
      <c r="A693" s="25" t="s">
        <v>1904</v>
      </c>
      <c r="B693" s="25" t="s">
        <v>1904</v>
      </c>
      <c r="C693" s="25" t="s">
        <v>294</v>
      </c>
      <c r="D693" s="25">
        <v>226</v>
      </c>
      <c r="E693" s="25" t="s">
        <v>332</v>
      </c>
      <c r="F693" s="25" t="s">
        <v>1905</v>
      </c>
      <c r="G693" s="96">
        <v>10</v>
      </c>
      <c r="H693" s="25" t="s">
        <v>295</v>
      </c>
      <c r="I693" s="25">
        <v>2.7</v>
      </c>
      <c r="J693" s="25" t="s">
        <v>1905</v>
      </c>
      <c r="K693" s="25"/>
      <c r="L693" s="25" t="s">
        <v>1905</v>
      </c>
      <c r="M693" s="25">
        <v>10</v>
      </c>
      <c r="N693" s="25">
        <v>1</v>
      </c>
      <c r="O693" s="25">
        <v>100</v>
      </c>
      <c r="P693" s="25">
        <v>1</v>
      </c>
      <c r="Q693" s="25">
        <v>2</v>
      </c>
      <c r="R693" s="25">
        <v>27</v>
      </c>
      <c r="S693" s="25">
        <v>1</v>
      </c>
      <c r="T693" s="61">
        <v>45107</v>
      </c>
      <c r="U693" s="25"/>
      <c r="V693" s="25"/>
      <c r="W693" s="62"/>
      <c r="X693" s="8"/>
      <c r="Y693" s="8"/>
      <c r="Z693" s="8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</row>
    <row r="694" spans="1:88">
      <c r="A694" s="20" t="s">
        <v>1906</v>
      </c>
      <c r="B694" s="20" t="s">
        <v>1907</v>
      </c>
      <c r="C694" s="20" t="s">
        <v>294</v>
      </c>
      <c r="D694" s="20">
        <v>5000</v>
      </c>
      <c r="E694" s="20" t="s">
        <v>332</v>
      </c>
      <c r="F694" s="20" t="s">
        <v>1908</v>
      </c>
      <c r="G694" s="97">
        <v>5</v>
      </c>
      <c r="H694" s="20" t="s">
        <v>382</v>
      </c>
      <c r="I694" s="20">
        <v>5.46</v>
      </c>
      <c r="J694" s="20" t="s">
        <v>1908</v>
      </c>
      <c r="K694" s="20">
        <v>0</v>
      </c>
      <c r="L694" s="20" t="s">
        <v>1908</v>
      </c>
      <c r="M694" s="20">
        <v>5</v>
      </c>
      <c r="N694" s="20">
        <v>1</v>
      </c>
      <c r="O694" s="20">
        <v>50</v>
      </c>
      <c r="P694" s="20">
        <v>1</v>
      </c>
      <c r="Q694" s="20">
        <v>2</v>
      </c>
      <c r="R694" s="20">
        <v>27.32</v>
      </c>
      <c r="S694" s="20">
        <v>1</v>
      </c>
      <c r="T694" s="55">
        <v>45107</v>
      </c>
      <c r="U694" s="20"/>
      <c r="V694" s="20"/>
      <c r="W694" s="60"/>
      <c r="X694" s="8"/>
      <c r="Y694" s="8"/>
      <c r="Z694" s="8"/>
    </row>
    <row r="695" spans="1:88" s="83" customFormat="1">
      <c r="A695" s="25" t="s">
        <v>543</v>
      </c>
      <c r="B695" s="25" t="s">
        <v>1909</v>
      </c>
      <c r="C695" s="25" t="s">
        <v>294</v>
      </c>
      <c r="D695" s="25">
        <v>2000</v>
      </c>
      <c r="E695" s="25" t="s">
        <v>332</v>
      </c>
      <c r="F695" s="25" t="s">
        <v>1910</v>
      </c>
      <c r="G695" s="96">
        <v>2</v>
      </c>
      <c r="H695" s="25" t="s">
        <v>382</v>
      </c>
      <c r="I695" s="25">
        <v>13.66</v>
      </c>
      <c r="J695" s="25" t="s">
        <v>1910</v>
      </c>
      <c r="K695" s="25">
        <v>0</v>
      </c>
      <c r="L695" s="25" t="s">
        <v>1910</v>
      </c>
      <c r="M695" s="25">
        <v>2</v>
      </c>
      <c r="N695" s="25">
        <v>1</v>
      </c>
      <c r="O695" s="25">
        <v>50</v>
      </c>
      <c r="P695" s="25">
        <v>1</v>
      </c>
      <c r="Q695" s="25">
        <v>2</v>
      </c>
      <c r="R695" s="25">
        <v>27.32</v>
      </c>
      <c r="S695" s="25">
        <v>1</v>
      </c>
      <c r="T695" s="61">
        <v>45107</v>
      </c>
      <c r="U695" s="25"/>
      <c r="V695" s="25"/>
      <c r="W695" s="62"/>
      <c r="X695" s="8"/>
      <c r="Y695" s="8"/>
      <c r="Z695" s="8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</row>
    <row r="696" spans="1:88">
      <c r="A696" s="20">
        <v>1013</v>
      </c>
      <c r="B696" s="20" t="s">
        <v>1911</v>
      </c>
      <c r="C696" s="20" t="s">
        <v>294</v>
      </c>
      <c r="D696" s="20">
        <v>2200</v>
      </c>
      <c r="E696" s="20" t="s">
        <v>327</v>
      </c>
      <c r="F696" s="20" t="s">
        <v>1912</v>
      </c>
      <c r="G696" s="97">
        <v>2.2000000000000002</v>
      </c>
      <c r="H696" s="20" t="s">
        <v>329</v>
      </c>
      <c r="I696" s="20">
        <v>6.83</v>
      </c>
      <c r="J696" s="20" t="s">
        <v>1912</v>
      </c>
      <c r="K696" s="20">
        <v>0</v>
      </c>
      <c r="L696" s="20" t="s">
        <v>1912</v>
      </c>
      <c r="M696" s="20">
        <v>2</v>
      </c>
      <c r="N696" s="20">
        <v>2</v>
      </c>
      <c r="O696" s="20">
        <v>50</v>
      </c>
      <c r="P696" s="20">
        <v>1</v>
      </c>
      <c r="Q696" s="20">
        <v>2</v>
      </c>
      <c r="R696" s="20">
        <v>27.32</v>
      </c>
      <c r="S696" s="20">
        <v>1</v>
      </c>
      <c r="T696" s="55">
        <v>45107</v>
      </c>
      <c r="U696" s="20"/>
      <c r="V696" s="20"/>
      <c r="W696" s="60"/>
      <c r="X696" s="8"/>
      <c r="Y696" s="8"/>
      <c r="Z696" s="8"/>
    </row>
    <row r="697" spans="1:88" s="83" customFormat="1">
      <c r="A697" s="25" t="s">
        <v>1913</v>
      </c>
      <c r="B697" s="25" t="s">
        <v>1913</v>
      </c>
      <c r="C697" s="25" t="s">
        <v>294</v>
      </c>
      <c r="D697" s="25">
        <v>20000</v>
      </c>
      <c r="E697" s="25" t="s">
        <v>332</v>
      </c>
      <c r="F697" s="25" t="s">
        <v>1914</v>
      </c>
      <c r="G697" s="96">
        <v>20</v>
      </c>
      <c r="H697" s="25" t="s">
        <v>382</v>
      </c>
      <c r="I697" s="25">
        <v>1.37</v>
      </c>
      <c r="J697" s="25" t="s">
        <v>1914</v>
      </c>
      <c r="K697" s="25">
        <v>0</v>
      </c>
      <c r="L697" s="25" t="s">
        <v>1914</v>
      </c>
      <c r="M697" s="25">
        <v>20</v>
      </c>
      <c r="N697" s="25">
        <v>1</v>
      </c>
      <c r="O697" s="25">
        <v>50</v>
      </c>
      <c r="P697" s="25">
        <v>1</v>
      </c>
      <c r="Q697" s="25">
        <v>2</v>
      </c>
      <c r="R697" s="25">
        <v>27.32</v>
      </c>
      <c r="S697" s="25">
        <v>1</v>
      </c>
      <c r="T697" s="61">
        <v>45107</v>
      </c>
      <c r="U697" s="25"/>
      <c r="V697" s="25"/>
      <c r="W697" s="62"/>
      <c r="X697" s="8"/>
      <c r="Y697" s="8"/>
      <c r="Z697" s="8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</row>
    <row r="698" spans="1:88">
      <c r="A698" s="20" t="s">
        <v>1915</v>
      </c>
      <c r="B698" s="20" t="s">
        <v>1915</v>
      </c>
      <c r="C698" s="20" t="s">
        <v>294</v>
      </c>
      <c r="D698" s="20">
        <v>1000</v>
      </c>
      <c r="E698" s="20" t="s">
        <v>332</v>
      </c>
      <c r="F698" s="20" t="s">
        <v>1916</v>
      </c>
      <c r="G698" s="97">
        <v>1</v>
      </c>
      <c r="H698" s="20" t="s">
        <v>382</v>
      </c>
      <c r="I698" s="20">
        <v>27.37</v>
      </c>
      <c r="J698" s="20" t="s">
        <v>1916</v>
      </c>
      <c r="K698" s="20"/>
      <c r="L698" s="20" t="s">
        <v>1916</v>
      </c>
      <c r="M698" s="20">
        <v>1</v>
      </c>
      <c r="N698" s="20">
        <v>1</v>
      </c>
      <c r="O698" s="20">
        <v>100</v>
      </c>
      <c r="P698" s="20">
        <v>1</v>
      </c>
      <c r="Q698" s="20">
        <v>2</v>
      </c>
      <c r="R698" s="20">
        <v>27.37</v>
      </c>
      <c r="S698" s="20">
        <v>1</v>
      </c>
      <c r="T698" s="55">
        <v>45107</v>
      </c>
      <c r="U698" s="20"/>
      <c r="V698" s="20"/>
      <c r="W698" s="60"/>
      <c r="X698" s="8"/>
      <c r="Y698" s="8"/>
      <c r="Z698" s="8"/>
    </row>
    <row r="699" spans="1:88" s="83" customFormat="1">
      <c r="A699" s="25" t="s">
        <v>607</v>
      </c>
      <c r="B699" s="25" t="s">
        <v>1917</v>
      </c>
      <c r="C699" s="25" t="s">
        <v>294</v>
      </c>
      <c r="D699" s="25">
        <v>200</v>
      </c>
      <c r="E699" s="25" t="s">
        <v>332</v>
      </c>
      <c r="F699" s="25" t="s">
        <v>1918</v>
      </c>
      <c r="G699" s="96">
        <v>10</v>
      </c>
      <c r="H699" s="25" t="s">
        <v>295</v>
      </c>
      <c r="I699" s="25">
        <v>2.79</v>
      </c>
      <c r="J699" s="25" t="s">
        <v>1918</v>
      </c>
      <c r="K699" s="25"/>
      <c r="L699" s="25" t="s">
        <v>1918</v>
      </c>
      <c r="M699" s="25">
        <v>10</v>
      </c>
      <c r="N699" s="25">
        <v>1</v>
      </c>
      <c r="O699" s="25">
        <v>100</v>
      </c>
      <c r="P699" s="25">
        <v>1</v>
      </c>
      <c r="Q699" s="25">
        <v>2</v>
      </c>
      <c r="R699" s="25">
        <v>27.89</v>
      </c>
      <c r="S699" s="25">
        <v>1</v>
      </c>
      <c r="T699" s="61">
        <v>45107</v>
      </c>
      <c r="U699" s="25"/>
      <c r="V699" s="25"/>
      <c r="W699" s="62"/>
      <c r="X699" s="8"/>
      <c r="Y699" s="8"/>
      <c r="Z699" s="8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</row>
    <row r="700" spans="1:88">
      <c r="A700" s="20" t="s">
        <v>507</v>
      </c>
      <c r="B700" s="20" t="s">
        <v>507</v>
      </c>
      <c r="C700" s="20" t="s">
        <v>294</v>
      </c>
      <c r="D700" s="20">
        <v>150</v>
      </c>
      <c r="E700" s="20" t="s">
        <v>332</v>
      </c>
      <c r="F700" s="20" t="s">
        <v>1919</v>
      </c>
      <c r="G700" s="97">
        <v>20</v>
      </c>
      <c r="H700" s="20" t="s">
        <v>295</v>
      </c>
      <c r="I700" s="20">
        <v>1.39</v>
      </c>
      <c r="J700" s="20" t="s">
        <v>1919</v>
      </c>
      <c r="K700" s="20">
        <v>0</v>
      </c>
      <c r="L700" s="20" t="s">
        <v>1919</v>
      </c>
      <c r="M700" s="20">
        <v>20</v>
      </c>
      <c r="N700" s="20">
        <v>1</v>
      </c>
      <c r="O700" s="20">
        <v>50</v>
      </c>
      <c r="P700" s="20">
        <v>1</v>
      </c>
      <c r="Q700" s="20">
        <v>2</v>
      </c>
      <c r="R700" s="20">
        <v>27.89</v>
      </c>
      <c r="S700" s="20">
        <v>1</v>
      </c>
      <c r="T700" s="55">
        <v>45107</v>
      </c>
      <c r="U700" s="20"/>
      <c r="V700" s="20"/>
      <c r="W700" s="60"/>
      <c r="X700" s="8"/>
      <c r="Y700" s="8"/>
      <c r="Z700" s="8"/>
    </row>
    <row r="701" spans="1:88" s="83" customFormat="1">
      <c r="A701" s="25" t="s">
        <v>510</v>
      </c>
      <c r="B701" s="25" t="s">
        <v>510</v>
      </c>
      <c r="C701" s="25" t="s">
        <v>294</v>
      </c>
      <c r="D701" s="25">
        <v>150</v>
      </c>
      <c r="E701" s="25" t="s">
        <v>332</v>
      </c>
      <c r="F701" s="25" t="s">
        <v>1920</v>
      </c>
      <c r="G701" s="96">
        <v>20</v>
      </c>
      <c r="H701" s="25" t="s">
        <v>295</v>
      </c>
      <c r="I701" s="25">
        <v>1.39</v>
      </c>
      <c r="J701" s="25" t="s">
        <v>1920</v>
      </c>
      <c r="K701" s="25">
        <v>0</v>
      </c>
      <c r="L701" s="25" t="s">
        <v>1920</v>
      </c>
      <c r="M701" s="25">
        <v>20</v>
      </c>
      <c r="N701" s="25">
        <v>1</v>
      </c>
      <c r="O701" s="25">
        <v>50</v>
      </c>
      <c r="P701" s="25">
        <v>1</v>
      </c>
      <c r="Q701" s="25">
        <v>2</v>
      </c>
      <c r="R701" s="25">
        <v>27.89</v>
      </c>
      <c r="S701" s="25">
        <v>1</v>
      </c>
      <c r="T701" s="61">
        <v>45107</v>
      </c>
      <c r="U701" s="25"/>
      <c r="V701" s="25"/>
      <c r="W701" s="62"/>
      <c r="X701" s="8"/>
      <c r="Y701" s="8"/>
      <c r="Z701" s="8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</row>
    <row r="702" spans="1:88">
      <c r="A702" s="20" t="s">
        <v>1921</v>
      </c>
      <c r="B702" s="20" t="s">
        <v>1922</v>
      </c>
      <c r="C702" s="20" t="s">
        <v>294</v>
      </c>
      <c r="D702" s="20">
        <v>8</v>
      </c>
      <c r="E702" s="20" t="s">
        <v>295</v>
      </c>
      <c r="F702" s="20" t="s">
        <v>1923</v>
      </c>
      <c r="G702" s="97">
        <v>8</v>
      </c>
      <c r="H702" s="20" t="s">
        <v>295</v>
      </c>
      <c r="I702" s="20">
        <v>3.49</v>
      </c>
      <c r="J702" s="20" t="s">
        <v>1923</v>
      </c>
      <c r="K702" s="20">
        <v>0</v>
      </c>
      <c r="L702" s="20" t="s">
        <v>1923</v>
      </c>
      <c r="M702" s="20">
        <v>8</v>
      </c>
      <c r="N702" s="20">
        <v>1</v>
      </c>
      <c r="O702" s="20">
        <v>50</v>
      </c>
      <c r="P702" s="20">
        <v>1</v>
      </c>
      <c r="Q702" s="20">
        <v>2</v>
      </c>
      <c r="R702" s="20">
        <v>27.89</v>
      </c>
      <c r="S702" s="20">
        <v>1</v>
      </c>
      <c r="T702" s="55">
        <v>45107</v>
      </c>
      <c r="U702" s="20"/>
      <c r="V702" s="20"/>
      <c r="W702" s="60"/>
      <c r="X702" s="8"/>
      <c r="Y702" s="8"/>
      <c r="Z702" s="8"/>
    </row>
    <row r="703" spans="1:88" s="83" customFormat="1">
      <c r="A703" s="25" t="s">
        <v>1924</v>
      </c>
      <c r="B703" s="25" t="s">
        <v>1925</v>
      </c>
      <c r="C703" s="25" t="s">
        <v>294</v>
      </c>
      <c r="D703" s="25">
        <v>5000</v>
      </c>
      <c r="E703" s="25" t="s">
        <v>332</v>
      </c>
      <c r="F703" s="25" t="s">
        <v>1926</v>
      </c>
      <c r="G703" s="96">
        <v>5</v>
      </c>
      <c r="H703" s="25" t="s">
        <v>382</v>
      </c>
      <c r="I703" s="25">
        <v>5.67</v>
      </c>
      <c r="J703" s="25" t="s">
        <v>1926</v>
      </c>
      <c r="K703" s="25"/>
      <c r="L703" s="25" t="s">
        <v>1926</v>
      </c>
      <c r="M703" s="25">
        <v>5</v>
      </c>
      <c r="N703" s="25">
        <v>1</v>
      </c>
      <c r="O703" s="25">
        <v>100</v>
      </c>
      <c r="P703" s="25">
        <v>1</v>
      </c>
      <c r="Q703" s="25">
        <v>2</v>
      </c>
      <c r="R703" s="25">
        <v>28.37</v>
      </c>
      <c r="S703" s="25">
        <v>1</v>
      </c>
      <c r="T703" s="61">
        <v>45107</v>
      </c>
      <c r="U703" s="25"/>
      <c r="V703" s="25"/>
      <c r="W703" s="62"/>
      <c r="X703" s="8"/>
      <c r="Y703" s="8"/>
      <c r="Z703" s="8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</row>
    <row r="704" spans="1:88">
      <c r="A704" s="20" t="s">
        <v>237</v>
      </c>
      <c r="B704" s="20" t="s">
        <v>1927</v>
      </c>
      <c r="C704" s="20" t="s">
        <v>294</v>
      </c>
      <c r="D704" s="20">
        <v>48</v>
      </c>
      <c r="E704" s="20" t="s">
        <v>295</v>
      </c>
      <c r="F704" s="20" t="s">
        <v>1928</v>
      </c>
      <c r="G704" s="97">
        <v>48</v>
      </c>
      <c r="H704" s="20" t="s">
        <v>295</v>
      </c>
      <c r="I704" s="20">
        <v>0.59</v>
      </c>
      <c r="J704" s="20" t="s">
        <v>1928</v>
      </c>
      <c r="K704" s="20">
        <v>0</v>
      </c>
      <c r="L704" s="20" t="s">
        <v>1928</v>
      </c>
      <c r="M704" s="20">
        <v>48</v>
      </c>
      <c r="N704" s="20">
        <v>1</v>
      </c>
      <c r="O704" s="20">
        <v>50</v>
      </c>
      <c r="P704" s="20">
        <v>1</v>
      </c>
      <c r="Q704" s="20">
        <v>2</v>
      </c>
      <c r="R704" s="20">
        <v>28.37</v>
      </c>
      <c r="S704" s="20">
        <v>1</v>
      </c>
      <c r="T704" s="55">
        <v>45107</v>
      </c>
      <c r="U704" s="20"/>
      <c r="V704" s="20"/>
      <c r="W704" s="60"/>
      <c r="X704" s="8"/>
      <c r="Y704" s="8"/>
      <c r="Z704" s="8"/>
    </row>
    <row r="705" spans="1:88" s="83" customFormat="1">
      <c r="A705" s="25" t="s">
        <v>237</v>
      </c>
      <c r="B705" s="25" t="s">
        <v>1929</v>
      </c>
      <c r="C705" s="25" t="s">
        <v>294</v>
      </c>
      <c r="D705" s="25">
        <v>48</v>
      </c>
      <c r="E705" s="25" t="s">
        <v>295</v>
      </c>
      <c r="F705" s="25" t="s">
        <v>1930</v>
      </c>
      <c r="G705" s="96">
        <v>48</v>
      </c>
      <c r="H705" s="25" t="s">
        <v>295</v>
      </c>
      <c r="I705" s="25">
        <v>0.59</v>
      </c>
      <c r="J705" s="25" t="s">
        <v>1930</v>
      </c>
      <c r="K705" s="25"/>
      <c r="L705" s="25" t="s">
        <v>1930</v>
      </c>
      <c r="M705" s="25">
        <v>1</v>
      </c>
      <c r="N705" s="25">
        <v>48</v>
      </c>
      <c r="O705" s="25">
        <v>50</v>
      </c>
      <c r="P705" s="25">
        <v>1</v>
      </c>
      <c r="Q705" s="25">
        <v>2</v>
      </c>
      <c r="R705" s="25">
        <v>28.37</v>
      </c>
      <c r="S705" s="25">
        <v>1</v>
      </c>
      <c r="T705" s="61">
        <v>45107</v>
      </c>
      <c r="U705" s="25"/>
      <c r="V705" s="25"/>
      <c r="W705" s="62"/>
      <c r="X705" s="8"/>
      <c r="Y705" s="8"/>
      <c r="Z705" s="8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</row>
    <row r="706" spans="1:88">
      <c r="A706" s="20" t="s">
        <v>449</v>
      </c>
      <c r="B706" s="20" t="s">
        <v>1931</v>
      </c>
      <c r="C706" s="20" t="s">
        <v>294</v>
      </c>
      <c r="D706" s="20">
        <v>20</v>
      </c>
      <c r="E706" s="20" t="s">
        <v>382</v>
      </c>
      <c r="F706" s="20" t="s">
        <v>1932</v>
      </c>
      <c r="G706" s="97">
        <v>20</v>
      </c>
      <c r="H706" s="20" t="s">
        <v>295</v>
      </c>
      <c r="I706" s="20">
        <v>1.42</v>
      </c>
      <c r="J706" s="20" t="s">
        <v>1932</v>
      </c>
      <c r="K706" s="20">
        <v>0</v>
      </c>
      <c r="L706" s="20" t="s">
        <v>1932</v>
      </c>
      <c r="M706" s="20">
        <v>1</v>
      </c>
      <c r="N706" s="20">
        <v>20</v>
      </c>
      <c r="O706" s="20">
        <v>50</v>
      </c>
      <c r="P706" s="20">
        <v>1</v>
      </c>
      <c r="Q706" s="20">
        <v>2</v>
      </c>
      <c r="R706" s="20">
        <v>28.37</v>
      </c>
      <c r="S706" s="20">
        <v>1</v>
      </c>
      <c r="T706" s="55">
        <v>45107</v>
      </c>
      <c r="U706" s="20"/>
      <c r="V706" s="20"/>
      <c r="W706" s="60"/>
      <c r="X706" s="8"/>
      <c r="Y706" s="8"/>
      <c r="Z706" s="8"/>
    </row>
    <row r="707" spans="1:88" s="83" customFormat="1">
      <c r="A707" s="25">
        <v>1021</v>
      </c>
      <c r="B707" s="25" t="s">
        <v>1933</v>
      </c>
      <c r="C707" s="25" t="s">
        <v>294</v>
      </c>
      <c r="D707" s="25">
        <v>2200</v>
      </c>
      <c r="E707" s="25" t="s">
        <v>327</v>
      </c>
      <c r="F707" s="25" t="s">
        <v>1934</v>
      </c>
      <c r="G707" s="96">
        <v>2.2000000000000002</v>
      </c>
      <c r="H707" s="25" t="s">
        <v>329</v>
      </c>
      <c r="I707" s="25">
        <v>7.09</v>
      </c>
      <c r="J707" s="25" t="s">
        <v>1934</v>
      </c>
      <c r="K707" s="25">
        <v>0</v>
      </c>
      <c r="L707" s="25" t="s">
        <v>1934</v>
      </c>
      <c r="M707" s="25">
        <v>2</v>
      </c>
      <c r="N707" s="25">
        <v>2</v>
      </c>
      <c r="O707" s="25">
        <v>50</v>
      </c>
      <c r="P707" s="25">
        <v>1</v>
      </c>
      <c r="Q707" s="25">
        <v>2</v>
      </c>
      <c r="R707" s="25">
        <v>28.37</v>
      </c>
      <c r="S707" s="25">
        <v>1</v>
      </c>
      <c r="T707" s="61">
        <v>45107</v>
      </c>
      <c r="U707" s="25"/>
      <c r="V707" s="25"/>
      <c r="W707" s="62"/>
      <c r="X707" s="8"/>
      <c r="Y707" s="8"/>
      <c r="Z707" s="8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</row>
    <row r="708" spans="1:88">
      <c r="A708" s="20" t="s">
        <v>1935</v>
      </c>
      <c r="B708" s="20" t="s">
        <v>1936</v>
      </c>
      <c r="C708" s="20" t="s">
        <v>294</v>
      </c>
      <c r="D708" s="20">
        <v>6000</v>
      </c>
      <c r="E708" s="20" t="s">
        <v>332</v>
      </c>
      <c r="F708" s="20" t="s">
        <v>1937</v>
      </c>
      <c r="G708" s="97">
        <v>6</v>
      </c>
      <c r="H708" s="20" t="s">
        <v>382</v>
      </c>
      <c r="I708" s="20">
        <v>4.7300000000000004</v>
      </c>
      <c r="J708" s="20" t="s">
        <v>1937</v>
      </c>
      <c r="K708" s="20">
        <v>0</v>
      </c>
      <c r="L708" s="20" t="s">
        <v>1937</v>
      </c>
      <c r="M708" s="20">
        <v>6</v>
      </c>
      <c r="N708" s="20">
        <v>1</v>
      </c>
      <c r="O708" s="20">
        <v>50</v>
      </c>
      <c r="P708" s="20">
        <v>1</v>
      </c>
      <c r="Q708" s="20">
        <v>2</v>
      </c>
      <c r="R708" s="20">
        <v>28.37</v>
      </c>
      <c r="S708" s="20">
        <v>1</v>
      </c>
      <c r="T708" s="55">
        <v>45107</v>
      </c>
      <c r="U708" s="20"/>
      <c r="V708" s="20"/>
      <c r="W708" s="60"/>
      <c r="X708" s="8"/>
      <c r="Y708" s="8"/>
      <c r="Z708" s="8"/>
    </row>
    <row r="709" spans="1:88" s="83" customFormat="1">
      <c r="A709" s="25" t="s">
        <v>1852</v>
      </c>
      <c r="B709" s="25" t="s">
        <v>1938</v>
      </c>
      <c r="C709" s="25" t="s">
        <v>294</v>
      </c>
      <c r="D709" s="25">
        <v>10000</v>
      </c>
      <c r="E709" s="25" t="s">
        <v>332</v>
      </c>
      <c r="F709" s="25" t="s">
        <v>1939</v>
      </c>
      <c r="G709" s="96">
        <v>10</v>
      </c>
      <c r="H709" s="25" t="s">
        <v>382</v>
      </c>
      <c r="I709" s="25">
        <v>2.89</v>
      </c>
      <c r="J709" s="25" t="s">
        <v>1939</v>
      </c>
      <c r="K709" s="25"/>
      <c r="L709" s="25" t="s">
        <v>1939</v>
      </c>
      <c r="M709" s="25">
        <v>10</v>
      </c>
      <c r="N709" s="25">
        <v>1</v>
      </c>
      <c r="O709" s="25">
        <v>100</v>
      </c>
      <c r="P709" s="25">
        <v>1</v>
      </c>
      <c r="Q709" s="25">
        <v>2</v>
      </c>
      <c r="R709" s="25">
        <v>28.89</v>
      </c>
      <c r="S709" s="25">
        <v>1</v>
      </c>
      <c r="T709" s="61">
        <v>45107</v>
      </c>
      <c r="U709" s="25"/>
      <c r="V709" s="25"/>
      <c r="W709" s="62"/>
      <c r="X709" s="8"/>
      <c r="Y709" s="8"/>
      <c r="Z709" s="8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</row>
    <row r="710" spans="1:88">
      <c r="A710" s="20" t="s">
        <v>575</v>
      </c>
      <c r="B710" s="20" t="s">
        <v>1940</v>
      </c>
      <c r="C710" s="20" t="s">
        <v>294</v>
      </c>
      <c r="D710" s="20">
        <v>48</v>
      </c>
      <c r="E710" s="20" t="s">
        <v>295</v>
      </c>
      <c r="F710" s="20" t="s">
        <v>1941</v>
      </c>
      <c r="G710" s="97">
        <v>48</v>
      </c>
      <c r="H710" s="20" t="s">
        <v>295</v>
      </c>
      <c r="I710" s="20">
        <v>0.6</v>
      </c>
      <c r="J710" s="20" t="s">
        <v>1941</v>
      </c>
      <c r="K710" s="20">
        <v>0</v>
      </c>
      <c r="L710" s="20" t="s">
        <v>1941</v>
      </c>
      <c r="M710" s="20">
        <v>48</v>
      </c>
      <c r="N710" s="20">
        <v>1</v>
      </c>
      <c r="O710" s="20">
        <v>50</v>
      </c>
      <c r="P710" s="20">
        <v>1</v>
      </c>
      <c r="Q710" s="20">
        <v>2</v>
      </c>
      <c r="R710" s="20">
        <v>29</v>
      </c>
      <c r="S710" s="20">
        <v>1</v>
      </c>
      <c r="T710" s="55">
        <v>45107</v>
      </c>
      <c r="U710" s="20"/>
      <c r="V710" s="20"/>
      <c r="W710" s="60"/>
      <c r="X710" s="8"/>
      <c r="Y710" s="8"/>
      <c r="Z710" s="8"/>
    </row>
    <row r="711" spans="1:88" s="83" customFormat="1">
      <c r="A711" s="25" t="s">
        <v>214</v>
      </c>
      <c r="B711" s="25" t="s">
        <v>1942</v>
      </c>
      <c r="C711" s="25" t="s">
        <v>294</v>
      </c>
      <c r="D711" s="25">
        <v>100</v>
      </c>
      <c r="E711" s="25" t="s">
        <v>295</v>
      </c>
      <c r="F711" s="25" t="s">
        <v>1943</v>
      </c>
      <c r="G711" s="96">
        <v>100</v>
      </c>
      <c r="H711" s="25" t="s">
        <v>295</v>
      </c>
      <c r="I711" s="25">
        <v>0.28999999999999998</v>
      </c>
      <c r="J711" s="25" t="s">
        <v>1943</v>
      </c>
      <c r="K711" s="25">
        <v>0</v>
      </c>
      <c r="L711" s="25" t="s">
        <v>1943</v>
      </c>
      <c r="M711" s="25">
        <v>100</v>
      </c>
      <c r="N711" s="25">
        <v>1</v>
      </c>
      <c r="O711" s="25">
        <v>50</v>
      </c>
      <c r="P711" s="25">
        <v>1</v>
      </c>
      <c r="Q711" s="25">
        <v>2</v>
      </c>
      <c r="R711" s="25">
        <v>29.11</v>
      </c>
      <c r="S711" s="25">
        <v>1</v>
      </c>
      <c r="T711" s="61">
        <v>45107</v>
      </c>
      <c r="U711" s="25"/>
      <c r="V711" s="25"/>
      <c r="W711" s="62"/>
      <c r="X711" s="8"/>
      <c r="Y711" s="8"/>
      <c r="Z711" s="8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</row>
    <row r="712" spans="1:88">
      <c r="A712" s="20" t="s">
        <v>601</v>
      </c>
      <c r="B712" s="20" t="s">
        <v>1944</v>
      </c>
      <c r="C712" s="20" t="s">
        <v>294</v>
      </c>
      <c r="D712" s="20">
        <v>1000</v>
      </c>
      <c r="E712" s="20" t="s">
        <v>327</v>
      </c>
      <c r="F712" s="20" t="s">
        <v>1945</v>
      </c>
      <c r="G712" s="97">
        <v>1</v>
      </c>
      <c r="H712" s="20" t="s">
        <v>329</v>
      </c>
      <c r="I712" s="20">
        <v>2.4300000000000002</v>
      </c>
      <c r="J712" s="20" t="s">
        <v>1945</v>
      </c>
      <c r="K712" s="20">
        <v>0</v>
      </c>
      <c r="L712" s="20" t="s">
        <v>1945</v>
      </c>
      <c r="M712" s="20">
        <v>1</v>
      </c>
      <c r="N712" s="20">
        <v>12</v>
      </c>
      <c r="O712" s="20">
        <v>50</v>
      </c>
      <c r="P712" s="20">
        <v>1</v>
      </c>
      <c r="Q712" s="20">
        <v>2</v>
      </c>
      <c r="R712" s="20">
        <v>29.11</v>
      </c>
      <c r="S712" s="20">
        <v>1</v>
      </c>
      <c r="T712" s="55">
        <v>45107</v>
      </c>
      <c r="U712" s="20"/>
      <c r="V712" s="20"/>
      <c r="W712" s="60"/>
      <c r="X712" s="8"/>
      <c r="Y712" s="8"/>
      <c r="Z712" s="8"/>
    </row>
    <row r="713" spans="1:88" s="83" customFormat="1">
      <c r="A713" s="25" t="s">
        <v>1946</v>
      </c>
      <c r="B713" s="25" t="s">
        <v>1946</v>
      </c>
      <c r="C713" s="25" t="s">
        <v>294</v>
      </c>
      <c r="D713" s="25">
        <v>1000</v>
      </c>
      <c r="E713" s="25" t="s">
        <v>332</v>
      </c>
      <c r="F713" s="25" t="s">
        <v>1947</v>
      </c>
      <c r="G713" s="96">
        <v>1</v>
      </c>
      <c r="H713" s="25" t="s">
        <v>382</v>
      </c>
      <c r="I713" s="25">
        <v>29.11</v>
      </c>
      <c r="J713" s="25" t="s">
        <v>1947</v>
      </c>
      <c r="K713" s="25"/>
      <c r="L713" s="25" t="s">
        <v>1947</v>
      </c>
      <c r="M713" s="25">
        <v>1</v>
      </c>
      <c r="N713" s="25">
        <v>1</v>
      </c>
      <c r="O713" s="25">
        <v>100</v>
      </c>
      <c r="P713" s="25">
        <v>1</v>
      </c>
      <c r="Q713" s="25">
        <v>2</v>
      </c>
      <c r="R713" s="25">
        <v>29.11</v>
      </c>
      <c r="S713" s="25">
        <v>1</v>
      </c>
      <c r="T713" s="61">
        <v>45107</v>
      </c>
      <c r="U713" s="25"/>
      <c r="V713" s="25"/>
      <c r="W713" s="62"/>
      <c r="X713" s="8"/>
      <c r="Y713" s="8"/>
      <c r="Z713" s="8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</row>
    <row r="714" spans="1:88">
      <c r="A714" s="20" t="s">
        <v>1948</v>
      </c>
      <c r="B714" s="20" t="s">
        <v>1949</v>
      </c>
      <c r="C714" s="20" t="s">
        <v>294</v>
      </c>
      <c r="D714" s="20">
        <v>13000</v>
      </c>
      <c r="E714" s="20" t="s">
        <v>332</v>
      </c>
      <c r="F714" s="20" t="s">
        <v>1950</v>
      </c>
      <c r="G714" s="97">
        <v>13</v>
      </c>
      <c r="H714" s="20" t="s">
        <v>382</v>
      </c>
      <c r="I714" s="20">
        <v>2.25</v>
      </c>
      <c r="J714" s="20" t="s">
        <v>1950</v>
      </c>
      <c r="K714" s="20"/>
      <c r="L714" s="20" t="s">
        <v>1950</v>
      </c>
      <c r="M714" s="20">
        <v>13</v>
      </c>
      <c r="N714" s="20">
        <v>1</v>
      </c>
      <c r="O714" s="20">
        <v>100</v>
      </c>
      <c r="P714" s="20">
        <v>1</v>
      </c>
      <c r="Q714" s="20">
        <v>2</v>
      </c>
      <c r="R714" s="20">
        <v>29.26</v>
      </c>
      <c r="S714" s="20">
        <v>1</v>
      </c>
      <c r="T714" s="55">
        <v>45107</v>
      </c>
      <c r="U714" s="20"/>
      <c r="V714" s="20"/>
      <c r="W714" s="60"/>
      <c r="X714" s="8"/>
      <c r="Y714" s="8"/>
      <c r="Z714" s="8"/>
    </row>
    <row r="715" spans="1:88" s="83" customFormat="1">
      <c r="A715" s="25">
        <v>24070</v>
      </c>
      <c r="B715" s="25" t="s">
        <v>1951</v>
      </c>
      <c r="C715" s="25" t="s">
        <v>294</v>
      </c>
      <c r="D715" s="25">
        <v>2450</v>
      </c>
      <c r="E715" s="25" t="s">
        <v>332</v>
      </c>
      <c r="F715" s="25" t="s">
        <v>1952</v>
      </c>
      <c r="G715" s="96">
        <v>2.4500000000000002</v>
      </c>
      <c r="H715" s="25" t="s">
        <v>382</v>
      </c>
      <c r="I715" s="25">
        <v>7.33</v>
      </c>
      <c r="J715" s="25" t="s">
        <v>1952</v>
      </c>
      <c r="K715" s="25"/>
      <c r="L715" s="25" t="s">
        <v>1952</v>
      </c>
      <c r="M715" s="25">
        <v>2</v>
      </c>
      <c r="N715" s="25">
        <v>2</v>
      </c>
      <c r="O715" s="25">
        <v>100</v>
      </c>
      <c r="P715" s="25">
        <v>1</v>
      </c>
      <c r="Q715" s="25">
        <v>2</v>
      </c>
      <c r="R715" s="25">
        <v>29.32</v>
      </c>
      <c r="S715" s="25">
        <v>1</v>
      </c>
      <c r="T715" s="61">
        <v>45107</v>
      </c>
      <c r="U715" s="25"/>
      <c r="V715" s="25"/>
      <c r="W715" s="62"/>
      <c r="X715" s="8"/>
      <c r="Y715" s="8"/>
      <c r="Z715" s="8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</row>
    <row r="716" spans="1:88">
      <c r="A716" s="20" t="s">
        <v>164</v>
      </c>
      <c r="B716" s="20" t="s">
        <v>1953</v>
      </c>
      <c r="C716" s="20" t="s">
        <v>294</v>
      </c>
      <c r="D716" s="20">
        <v>18143</v>
      </c>
      <c r="E716" s="20" t="s">
        <v>332</v>
      </c>
      <c r="F716" s="20" t="s">
        <v>1954</v>
      </c>
      <c r="G716" s="97">
        <v>18.14</v>
      </c>
      <c r="H716" s="20" t="s">
        <v>382</v>
      </c>
      <c r="I716" s="20">
        <v>1.63</v>
      </c>
      <c r="J716" s="20" t="s">
        <v>1954</v>
      </c>
      <c r="K716" s="20">
        <v>0</v>
      </c>
      <c r="L716" s="20" t="s">
        <v>1954</v>
      </c>
      <c r="M716" s="20">
        <v>18</v>
      </c>
      <c r="N716" s="20">
        <v>1</v>
      </c>
      <c r="O716" s="20">
        <v>50</v>
      </c>
      <c r="P716" s="20">
        <v>1</v>
      </c>
      <c r="Q716" s="20">
        <v>2</v>
      </c>
      <c r="R716" s="20">
        <v>29.42</v>
      </c>
      <c r="S716" s="20">
        <v>1</v>
      </c>
      <c r="T716" s="55">
        <v>45107</v>
      </c>
      <c r="U716" s="20"/>
      <c r="V716" s="20"/>
      <c r="W716" s="60"/>
      <c r="X716" s="8"/>
      <c r="Y716" s="8"/>
      <c r="Z716" s="8"/>
    </row>
    <row r="717" spans="1:88" s="83" customFormat="1">
      <c r="A717" s="25" t="s">
        <v>624</v>
      </c>
      <c r="B717" s="25" t="s">
        <v>1955</v>
      </c>
      <c r="C717" s="25" t="s">
        <v>294</v>
      </c>
      <c r="D717" s="25">
        <v>500</v>
      </c>
      <c r="E717" s="25" t="s">
        <v>332</v>
      </c>
      <c r="F717" s="25" t="s">
        <v>1956</v>
      </c>
      <c r="G717" s="96">
        <v>10</v>
      </c>
      <c r="H717" s="25" t="s">
        <v>295</v>
      </c>
      <c r="I717" s="25">
        <v>2.94</v>
      </c>
      <c r="J717" s="25" t="s">
        <v>1956</v>
      </c>
      <c r="K717" s="25">
        <v>0</v>
      </c>
      <c r="L717" s="25" t="s">
        <v>1956</v>
      </c>
      <c r="M717" s="25">
        <v>10</v>
      </c>
      <c r="N717" s="25">
        <v>1</v>
      </c>
      <c r="O717" s="25">
        <v>50</v>
      </c>
      <c r="P717" s="25">
        <v>1</v>
      </c>
      <c r="Q717" s="25">
        <v>2</v>
      </c>
      <c r="R717" s="25">
        <v>29.42</v>
      </c>
      <c r="S717" s="25">
        <v>1</v>
      </c>
      <c r="T717" s="61">
        <v>45107</v>
      </c>
      <c r="U717" s="25"/>
      <c r="V717" s="25"/>
      <c r="W717" s="62"/>
      <c r="X717" s="8"/>
      <c r="Y717" s="8"/>
      <c r="Z717" s="8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</row>
    <row r="718" spans="1:88">
      <c r="A718" s="20" t="s">
        <v>1250</v>
      </c>
      <c r="B718" s="20" t="s">
        <v>1957</v>
      </c>
      <c r="C718" s="20" t="s">
        <v>294</v>
      </c>
      <c r="D718" s="20">
        <v>6</v>
      </c>
      <c r="E718" s="20" t="s">
        <v>382</v>
      </c>
      <c r="F718" s="20" t="s">
        <v>1958</v>
      </c>
      <c r="G718" s="97">
        <v>6</v>
      </c>
      <c r="H718" s="20" t="s">
        <v>295</v>
      </c>
      <c r="I718" s="20">
        <v>4.9000000000000004</v>
      </c>
      <c r="J718" s="20" t="s">
        <v>1958</v>
      </c>
      <c r="K718" s="20">
        <v>0</v>
      </c>
      <c r="L718" s="20" t="s">
        <v>1959</v>
      </c>
      <c r="M718" s="20">
        <v>1</v>
      </c>
      <c r="N718" s="20">
        <v>6</v>
      </c>
      <c r="O718" s="20">
        <v>50</v>
      </c>
      <c r="P718" s="20">
        <v>1</v>
      </c>
      <c r="Q718" s="20">
        <v>2</v>
      </c>
      <c r="R718" s="20">
        <v>29.42</v>
      </c>
      <c r="S718" s="20">
        <v>1</v>
      </c>
      <c r="T718" s="55">
        <v>45107</v>
      </c>
      <c r="U718" s="20"/>
      <c r="V718" s="20"/>
      <c r="W718" s="60"/>
      <c r="X718" s="8"/>
      <c r="Y718" s="8"/>
      <c r="Z718" s="8"/>
    </row>
    <row r="719" spans="1:88" s="83" customFormat="1">
      <c r="A719" s="25" t="s">
        <v>1960</v>
      </c>
      <c r="B719" s="25" t="s">
        <v>1961</v>
      </c>
      <c r="C719" s="25" t="s">
        <v>294</v>
      </c>
      <c r="D719" s="25">
        <v>5000</v>
      </c>
      <c r="E719" s="25" t="s">
        <v>332</v>
      </c>
      <c r="F719" s="25" t="s">
        <v>1962</v>
      </c>
      <c r="G719" s="96">
        <v>5</v>
      </c>
      <c r="H719" s="25" t="s">
        <v>382</v>
      </c>
      <c r="I719" s="25">
        <v>5.88</v>
      </c>
      <c r="J719" s="25" t="s">
        <v>1962</v>
      </c>
      <c r="K719" s="25">
        <v>0</v>
      </c>
      <c r="L719" s="25" t="s">
        <v>1962</v>
      </c>
      <c r="M719" s="25">
        <v>5</v>
      </c>
      <c r="N719" s="25">
        <v>1</v>
      </c>
      <c r="O719" s="25">
        <v>50</v>
      </c>
      <c r="P719" s="25">
        <v>1</v>
      </c>
      <c r="Q719" s="25">
        <v>2</v>
      </c>
      <c r="R719" s="25">
        <v>29.42</v>
      </c>
      <c r="S719" s="25">
        <v>1</v>
      </c>
      <c r="T719" s="61">
        <v>45107</v>
      </c>
      <c r="U719" s="25"/>
      <c r="V719" s="25"/>
      <c r="W719" s="62"/>
      <c r="X719" s="8"/>
      <c r="Y719" s="8"/>
      <c r="Z719" s="8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</row>
    <row r="720" spans="1:88">
      <c r="A720" s="20" t="s">
        <v>1963</v>
      </c>
      <c r="B720" s="20" t="s">
        <v>1963</v>
      </c>
      <c r="C720" s="20" t="s">
        <v>294</v>
      </c>
      <c r="D720" s="20">
        <v>2500</v>
      </c>
      <c r="E720" s="20" t="s">
        <v>332</v>
      </c>
      <c r="F720" s="20" t="s">
        <v>1964</v>
      </c>
      <c r="G720" s="97">
        <v>2.5</v>
      </c>
      <c r="H720" s="20" t="s">
        <v>382</v>
      </c>
      <c r="I720" s="20">
        <v>9.81</v>
      </c>
      <c r="J720" s="20" t="s">
        <v>1964</v>
      </c>
      <c r="K720" s="20">
        <v>0</v>
      </c>
      <c r="L720" s="20" t="s">
        <v>1964</v>
      </c>
      <c r="M720" s="20">
        <v>3</v>
      </c>
      <c r="N720" s="20">
        <v>1</v>
      </c>
      <c r="O720" s="20">
        <v>50</v>
      </c>
      <c r="P720" s="20">
        <v>1</v>
      </c>
      <c r="Q720" s="20">
        <v>2</v>
      </c>
      <c r="R720" s="20">
        <v>29.42</v>
      </c>
      <c r="S720" s="20">
        <v>1</v>
      </c>
      <c r="T720" s="55">
        <v>45107</v>
      </c>
      <c r="U720" s="20"/>
      <c r="V720" s="20"/>
      <c r="W720" s="60"/>
      <c r="X720" s="8"/>
      <c r="Y720" s="8"/>
      <c r="Z720" s="8"/>
    </row>
    <row r="721" spans="1:88" s="83" customFormat="1">
      <c r="A721" s="25" t="s">
        <v>859</v>
      </c>
      <c r="B721" s="25" t="s">
        <v>1965</v>
      </c>
      <c r="C721" s="25" t="s">
        <v>294</v>
      </c>
      <c r="D721" s="25">
        <v>2620</v>
      </c>
      <c r="E721" s="25" t="s">
        <v>332</v>
      </c>
      <c r="F721" s="25" t="s">
        <v>1966</v>
      </c>
      <c r="G721" s="96">
        <v>2.62</v>
      </c>
      <c r="H721" s="25" t="s">
        <v>382</v>
      </c>
      <c r="I721" s="25">
        <v>1.68</v>
      </c>
      <c r="J721" s="25" t="s">
        <v>1966</v>
      </c>
      <c r="K721" s="25">
        <v>0</v>
      </c>
      <c r="L721" s="25" t="s">
        <v>1966</v>
      </c>
      <c r="M721" s="25">
        <v>3</v>
      </c>
      <c r="N721" s="25">
        <v>6</v>
      </c>
      <c r="O721" s="25">
        <v>50</v>
      </c>
      <c r="P721" s="25">
        <v>1</v>
      </c>
      <c r="Q721" s="25">
        <v>2</v>
      </c>
      <c r="R721" s="25">
        <v>30.16</v>
      </c>
      <c r="S721" s="25">
        <v>1</v>
      </c>
      <c r="T721" s="61">
        <v>45107</v>
      </c>
      <c r="U721" s="25"/>
      <c r="V721" s="25"/>
      <c r="W721" s="62"/>
      <c r="X721" s="8"/>
      <c r="Y721" s="8"/>
      <c r="Z721" s="8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</row>
    <row r="722" spans="1:88">
      <c r="A722" s="20" t="s">
        <v>1967</v>
      </c>
      <c r="B722" s="20" t="s">
        <v>1968</v>
      </c>
      <c r="C722" s="20" t="s">
        <v>294</v>
      </c>
      <c r="D722" s="20">
        <v>10</v>
      </c>
      <c r="E722" s="20" t="s">
        <v>295</v>
      </c>
      <c r="F722" s="20" t="s">
        <v>1969</v>
      </c>
      <c r="G722" s="97">
        <v>10</v>
      </c>
      <c r="H722" s="20" t="s">
        <v>295</v>
      </c>
      <c r="I722" s="20">
        <v>0.3</v>
      </c>
      <c r="J722" s="20" t="s">
        <v>1969</v>
      </c>
      <c r="K722" s="20"/>
      <c r="L722" s="20" t="s">
        <v>1969</v>
      </c>
      <c r="M722" s="20">
        <v>10</v>
      </c>
      <c r="N722" s="20">
        <v>10</v>
      </c>
      <c r="O722" s="20">
        <v>100</v>
      </c>
      <c r="P722" s="20">
        <v>1</v>
      </c>
      <c r="Q722" s="20">
        <v>2</v>
      </c>
      <c r="R722" s="20">
        <v>30.16</v>
      </c>
      <c r="S722" s="20">
        <v>1</v>
      </c>
      <c r="T722" s="55">
        <v>45107</v>
      </c>
      <c r="U722" s="20"/>
      <c r="V722" s="20"/>
      <c r="W722" s="60"/>
      <c r="X722" s="8"/>
      <c r="Y722" s="8"/>
      <c r="Z722" s="8"/>
    </row>
    <row r="723" spans="1:88" s="83" customFormat="1">
      <c r="A723" s="25">
        <v>725028</v>
      </c>
      <c r="B723" s="25" t="s">
        <v>1970</v>
      </c>
      <c r="C723" s="25" t="s">
        <v>294</v>
      </c>
      <c r="D723" s="25">
        <v>550</v>
      </c>
      <c r="E723" s="25" t="s">
        <v>332</v>
      </c>
      <c r="F723" s="25" t="s">
        <v>1971</v>
      </c>
      <c r="G723" s="96">
        <v>4</v>
      </c>
      <c r="H723" s="25" t="s">
        <v>295</v>
      </c>
      <c r="I723" s="25">
        <v>7.54</v>
      </c>
      <c r="J723" s="25" t="s">
        <v>1971</v>
      </c>
      <c r="K723" s="25"/>
      <c r="L723" s="25" t="s">
        <v>1971</v>
      </c>
      <c r="M723" s="25">
        <v>4</v>
      </c>
      <c r="N723" s="25">
        <v>1</v>
      </c>
      <c r="O723" s="25">
        <v>100</v>
      </c>
      <c r="P723" s="25">
        <v>1</v>
      </c>
      <c r="Q723" s="25">
        <v>2</v>
      </c>
      <c r="R723" s="25">
        <v>30.16</v>
      </c>
      <c r="S723" s="25">
        <v>1</v>
      </c>
      <c r="T723" s="61">
        <v>45107</v>
      </c>
      <c r="U723" s="25"/>
      <c r="V723" s="25"/>
      <c r="W723" s="62"/>
      <c r="X723" s="8"/>
      <c r="Y723" s="8"/>
      <c r="Z723" s="8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</row>
    <row r="724" spans="1:88">
      <c r="A724" s="20" t="s">
        <v>1972</v>
      </c>
      <c r="B724" s="20" t="s">
        <v>1973</v>
      </c>
      <c r="C724" s="20" t="s">
        <v>294</v>
      </c>
      <c r="D724" s="20">
        <v>2340</v>
      </c>
      <c r="E724" s="20" t="s">
        <v>332</v>
      </c>
      <c r="F724" s="20" t="s">
        <v>1974</v>
      </c>
      <c r="G724" s="97">
        <v>2.34</v>
      </c>
      <c r="H724" s="20" t="s">
        <v>382</v>
      </c>
      <c r="I724" s="20">
        <v>7.62</v>
      </c>
      <c r="J724" s="20" t="s">
        <v>1974</v>
      </c>
      <c r="K724" s="20">
        <v>0</v>
      </c>
      <c r="L724" s="20" t="s">
        <v>1974</v>
      </c>
      <c r="M724" s="20">
        <v>2</v>
      </c>
      <c r="N724" s="20">
        <v>2</v>
      </c>
      <c r="O724" s="20">
        <v>50</v>
      </c>
      <c r="P724" s="20">
        <v>1</v>
      </c>
      <c r="Q724" s="20">
        <v>2</v>
      </c>
      <c r="R724" s="20">
        <v>30.47</v>
      </c>
      <c r="S724" s="20">
        <v>1</v>
      </c>
      <c r="T724" s="55">
        <v>45107</v>
      </c>
      <c r="U724" s="20"/>
      <c r="V724" s="20"/>
      <c r="W724" s="60"/>
      <c r="X724" s="8"/>
      <c r="Y724" s="8"/>
      <c r="Z724" s="8"/>
    </row>
    <row r="725" spans="1:88" s="83" customFormat="1">
      <c r="A725" s="25" t="s">
        <v>1975</v>
      </c>
      <c r="B725" s="25" t="s">
        <v>1976</v>
      </c>
      <c r="C725" s="25" t="s">
        <v>294</v>
      </c>
      <c r="D725" s="25">
        <v>1400</v>
      </c>
      <c r="E725" s="25" t="s">
        <v>332</v>
      </c>
      <c r="F725" s="25" t="s">
        <v>1977</v>
      </c>
      <c r="G725" s="96">
        <v>1.4</v>
      </c>
      <c r="H725" s="25" t="s">
        <v>382</v>
      </c>
      <c r="I725" s="25">
        <v>30.47</v>
      </c>
      <c r="J725" s="25" t="s">
        <v>1977</v>
      </c>
      <c r="K725" s="25">
        <v>0</v>
      </c>
      <c r="L725" s="25" t="s">
        <v>1977</v>
      </c>
      <c r="M725" s="25">
        <v>1</v>
      </c>
      <c r="N725" s="25">
        <v>1</v>
      </c>
      <c r="O725" s="25">
        <v>50</v>
      </c>
      <c r="P725" s="25">
        <v>1.4</v>
      </c>
      <c r="Q725" s="25">
        <v>2</v>
      </c>
      <c r="R725" s="25">
        <v>30.47</v>
      </c>
      <c r="S725" s="25">
        <v>1</v>
      </c>
      <c r="T725" s="61">
        <v>45107</v>
      </c>
      <c r="U725" s="25"/>
      <c r="V725" s="25"/>
      <c r="W725" s="62"/>
      <c r="X725" s="8"/>
      <c r="Y725" s="8"/>
      <c r="Z725" s="8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</row>
    <row r="726" spans="1:88">
      <c r="A726" s="20" t="s">
        <v>1036</v>
      </c>
      <c r="B726" s="20" t="s">
        <v>1978</v>
      </c>
      <c r="C726" s="20" t="s">
        <v>294</v>
      </c>
      <c r="D726" s="20">
        <v>3000</v>
      </c>
      <c r="E726" s="20" t="s">
        <v>327</v>
      </c>
      <c r="F726" s="20" t="s">
        <v>1979</v>
      </c>
      <c r="G726" s="97">
        <v>3</v>
      </c>
      <c r="H726" s="20" t="s">
        <v>329</v>
      </c>
      <c r="I726" s="20">
        <v>2.54</v>
      </c>
      <c r="J726" s="20" t="s">
        <v>1979</v>
      </c>
      <c r="K726" s="20"/>
      <c r="L726" s="20" t="s">
        <v>1979</v>
      </c>
      <c r="M726" s="20">
        <v>3</v>
      </c>
      <c r="N726" s="20">
        <v>4</v>
      </c>
      <c r="O726" s="20">
        <v>100</v>
      </c>
      <c r="P726" s="20">
        <v>1</v>
      </c>
      <c r="Q726" s="20">
        <v>2</v>
      </c>
      <c r="R726" s="20">
        <v>30.47</v>
      </c>
      <c r="S726" s="20">
        <v>1</v>
      </c>
      <c r="T726" s="55">
        <v>45107</v>
      </c>
      <c r="U726" s="20"/>
      <c r="V726" s="20"/>
      <c r="W726" s="60"/>
      <c r="X726" s="8"/>
      <c r="Y726" s="8"/>
      <c r="Z726" s="8"/>
    </row>
    <row r="727" spans="1:88" s="83" customFormat="1">
      <c r="A727" s="25" t="s">
        <v>1028</v>
      </c>
      <c r="B727" s="25" t="s">
        <v>1980</v>
      </c>
      <c r="C727" s="25" t="s">
        <v>294</v>
      </c>
      <c r="D727" s="25">
        <v>3000</v>
      </c>
      <c r="E727" s="25" t="s">
        <v>327</v>
      </c>
      <c r="F727" s="25" t="s">
        <v>1981</v>
      </c>
      <c r="G727" s="96">
        <v>3</v>
      </c>
      <c r="H727" s="25" t="s">
        <v>329</v>
      </c>
      <c r="I727" s="25">
        <v>2.54</v>
      </c>
      <c r="J727" s="25" t="s">
        <v>1981</v>
      </c>
      <c r="K727" s="25"/>
      <c r="L727" s="25" t="s">
        <v>1981</v>
      </c>
      <c r="M727" s="25">
        <v>3</v>
      </c>
      <c r="N727" s="25">
        <v>4</v>
      </c>
      <c r="O727" s="25">
        <v>100</v>
      </c>
      <c r="P727" s="25">
        <v>1</v>
      </c>
      <c r="Q727" s="25">
        <v>2</v>
      </c>
      <c r="R727" s="25">
        <v>30.47</v>
      </c>
      <c r="S727" s="25">
        <v>1</v>
      </c>
      <c r="T727" s="61">
        <v>45107</v>
      </c>
      <c r="U727" s="25"/>
      <c r="V727" s="25"/>
      <c r="W727" s="62"/>
      <c r="X727" s="8"/>
      <c r="Y727" s="8"/>
      <c r="Z727" s="8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</row>
    <row r="728" spans="1:88">
      <c r="A728" s="20" t="s">
        <v>664</v>
      </c>
      <c r="B728" s="20" t="s">
        <v>1982</v>
      </c>
      <c r="C728" s="20" t="s">
        <v>294</v>
      </c>
      <c r="D728" s="20">
        <v>10</v>
      </c>
      <c r="E728" s="20" t="s">
        <v>295</v>
      </c>
      <c r="F728" s="20" t="s">
        <v>1983</v>
      </c>
      <c r="G728" s="97">
        <v>10</v>
      </c>
      <c r="H728" s="20" t="s">
        <v>295</v>
      </c>
      <c r="I728" s="20">
        <v>3.05</v>
      </c>
      <c r="J728" s="20" t="s">
        <v>1983</v>
      </c>
      <c r="K728" s="20">
        <v>0</v>
      </c>
      <c r="L728" s="20" t="s">
        <v>1983</v>
      </c>
      <c r="M728" s="20">
        <v>10</v>
      </c>
      <c r="N728" s="20">
        <v>1</v>
      </c>
      <c r="O728" s="20">
        <v>50</v>
      </c>
      <c r="P728" s="20">
        <v>1</v>
      </c>
      <c r="Q728" s="20">
        <v>2</v>
      </c>
      <c r="R728" s="20">
        <v>30.47</v>
      </c>
      <c r="S728" s="20">
        <v>1</v>
      </c>
      <c r="T728" s="55">
        <v>45107</v>
      </c>
      <c r="U728" s="20"/>
      <c r="V728" s="20"/>
      <c r="W728" s="60"/>
      <c r="X728" s="8"/>
      <c r="Y728" s="8"/>
      <c r="Z728" s="8"/>
    </row>
    <row r="729" spans="1:88" s="83" customFormat="1">
      <c r="A729" s="25" t="s">
        <v>1984</v>
      </c>
      <c r="B729" s="25" t="s">
        <v>1984</v>
      </c>
      <c r="C729" s="25" t="s">
        <v>294</v>
      </c>
      <c r="D729" s="25">
        <v>2000</v>
      </c>
      <c r="E729" s="25" t="s">
        <v>332</v>
      </c>
      <c r="F729" s="25" t="s">
        <v>1985</v>
      </c>
      <c r="G729" s="96">
        <v>2</v>
      </c>
      <c r="H729" s="25" t="s">
        <v>382</v>
      </c>
      <c r="I729" s="25">
        <v>15.24</v>
      </c>
      <c r="J729" s="25" t="s">
        <v>1985</v>
      </c>
      <c r="K729" s="25">
        <v>0</v>
      </c>
      <c r="L729" s="25" t="s">
        <v>1985</v>
      </c>
      <c r="M729" s="25">
        <v>2</v>
      </c>
      <c r="N729" s="25">
        <v>1</v>
      </c>
      <c r="O729" s="25">
        <v>50</v>
      </c>
      <c r="P729" s="25">
        <v>1</v>
      </c>
      <c r="Q729" s="25">
        <v>2</v>
      </c>
      <c r="R729" s="25">
        <v>30.47</v>
      </c>
      <c r="S729" s="25">
        <v>1</v>
      </c>
      <c r="T729" s="61">
        <v>45107</v>
      </c>
      <c r="U729" s="25"/>
      <c r="V729" s="25"/>
      <c r="W729" s="62"/>
      <c r="X729" s="8"/>
      <c r="Y729" s="8"/>
      <c r="Z729" s="8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</row>
    <row r="730" spans="1:88">
      <c r="A730" s="20" t="s">
        <v>586</v>
      </c>
      <c r="B730" s="20" t="s">
        <v>1986</v>
      </c>
      <c r="C730" s="20" t="s">
        <v>294</v>
      </c>
      <c r="D730" s="20">
        <v>1000</v>
      </c>
      <c r="E730" s="20" t="s">
        <v>327</v>
      </c>
      <c r="F730" s="20" t="s">
        <v>1987</v>
      </c>
      <c r="G730" s="97">
        <v>1</v>
      </c>
      <c r="H730" s="20" t="s">
        <v>329</v>
      </c>
      <c r="I730" s="20">
        <v>2.6</v>
      </c>
      <c r="J730" s="20" t="s">
        <v>1987</v>
      </c>
      <c r="K730" s="20">
        <v>0</v>
      </c>
      <c r="L730" s="20" t="s">
        <v>1987</v>
      </c>
      <c r="M730" s="20">
        <v>1</v>
      </c>
      <c r="N730" s="20">
        <v>12</v>
      </c>
      <c r="O730" s="20">
        <v>50</v>
      </c>
      <c r="P730" s="20">
        <v>1</v>
      </c>
      <c r="Q730" s="20">
        <v>2</v>
      </c>
      <c r="R730" s="20">
        <v>31.21</v>
      </c>
      <c r="S730" s="20">
        <v>1</v>
      </c>
      <c r="T730" s="55">
        <v>45107</v>
      </c>
      <c r="U730" s="20"/>
      <c r="V730" s="20"/>
      <c r="W730" s="60"/>
      <c r="X730" s="8"/>
      <c r="Y730" s="8"/>
      <c r="Z730" s="8"/>
    </row>
    <row r="731" spans="1:88" s="83" customFormat="1">
      <c r="A731" s="25" t="s">
        <v>1813</v>
      </c>
      <c r="B731" s="25" t="s">
        <v>1988</v>
      </c>
      <c r="C731" s="25" t="s">
        <v>294</v>
      </c>
      <c r="D731" s="25">
        <v>1100</v>
      </c>
      <c r="E731" s="25" t="s">
        <v>332</v>
      </c>
      <c r="F731" s="25" t="s">
        <v>1989</v>
      </c>
      <c r="G731" s="96">
        <v>1.1000000000000001</v>
      </c>
      <c r="H731" s="25" t="s">
        <v>382</v>
      </c>
      <c r="I731" s="25">
        <v>5.26</v>
      </c>
      <c r="J731" s="25" t="s">
        <v>1989</v>
      </c>
      <c r="K731" s="25"/>
      <c r="L731" s="25" t="s">
        <v>1989</v>
      </c>
      <c r="M731" s="25">
        <v>1</v>
      </c>
      <c r="N731" s="25">
        <v>6</v>
      </c>
      <c r="O731" s="25">
        <v>100</v>
      </c>
      <c r="P731" s="25">
        <v>1</v>
      </c>
      <c r="Q731" s="25">
        <v>2</v>
      </c>
      <c r="R731" s="25">
        <v>31.58</v>
      </c>
      <c r="S731" s="25">
        <v>1</v>
      </c>
      <c r="T731" s="61">
        <v>45107</v>
      </c>
      <c r="U731" s="25"/>
      <c r="V731" s="25"/>
      <c r="W731" s="62"/>
      <c r="X731" s="8"/>
      <c r="Y731" s="8"/>
      <c r="Z731" s="8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</row>
    <row r="732" spans="1:88">
      <c r="A732" s="20" t="s">
        <v>1018</v>
      </c>
      <c r="B732" s="20" t="s">
        <v>1990</v>
      </c>
      <c r="C732" s="20" t="s">
        <v>294</v>
      </c>
      <c r="D732" s="20">
        <v>20000</v>
      </c>
      <c r="E732" s="20" t="s">
        <v>332</v>
      </c>
      <c r="F732" s="20" t="s">
        <v>1991</v>
      </c>
      <c r="G732" s="97">
        <v>20</v>
      </c>
      <c r="H732" s="20" t="s">
        <v>382</v>
      </c>
      <c r="I732" s="20">
        <v>1.58</v>
      </c>
      <c r="J732" s="20" t="s">
        <v>1991</v>
      </c>
      <c r="K732" s="20"/>
      <c r="L732" s="20" t="s">
        <v>1991</v>
      </c>
      <c r="M732" s="20">
        <v>20</v>
      </c>
      <c r="N732" s="20">
        <v>1</v>
      </c>
      <c r="O732" s="20">
        <v>100</v>
      </c>
      <c r="P732" s="20">
        <v>1</v>
      </c>
      <c r="Q732" s="20">
        <v>2</v>
      </c>
      <c r="R732" s="20">
        <v>31.58</v>
      </c>
      <c r="S732" s="20">
        <v>1</v>
      </c>
      <c r="T732" s="55">
        <v>45107</v>
      </c>
      <c r="U732" s="20"/>
      <c r="V732" s="20"/>
      <c r="W732" s="60"/>
      <c r="X732" s="8"/>
      <c r="Y732" s="8"/>
      <c r="Z732" s="8"/>
    </row>
    <row r="733" spans="1:88" s="83" customFormat="1">
      <c r="A733" s="25" t="s">
        <v>964</v>
      </c>
      <c r="B733" s="25" t="s">
        <v>1992</v>
      </c>
      <c r="C733" s="25" t="s">
        <v>294</v>
      </c>
      <c r="D733" s="25">
        <v>1030</v>
      </c>
      <c r="E733" s="25" t="s">
        <v>332</v>
      </c>
      <c r="F733" s="25" t="s">
        <v>1993</v>
      </c>
      <c r="G733" s="96">
        <v>1.03</v>
      </c>
      <c r="H733" s="25" t="s">
        <v>382</v>
      </c>
      <c r="I733" s="25">
        <v>5.29</v>
      </c>
      <c r="J733" s="25" t="s">
        <v>1993</v>
      </c>
      <c r="K733" s="25">
        <v>0</v>
      </c>
      <c r="L733" s="25" t="s">
        <v>1993</v>
      </c>
      <c r="M733" s="25">
        <v>1</v>
      </c>
      <c r="N733" s="25">
        <v>6</v>
      </c>
      <c r="O733" s="25">
        <v>50</v>
      </c>
      <c r="P733" s="25">
        <v>1</v>
      </c>
      <c r="Q733" s="25">
        <v>2</v>
      </c>
      <c r="R733" s="25">
        <v>31.74</v>
      </c>
      <c r="S733" s="25">
        <v>1</v>
      </c>
      <c r="T733" s="61">
        <v>45107</v>
      </c>
      <c r="U733" s="25"/>
      <c r="V733" s="25"/>
      <c r="W733" s="62"/>
      <c r="X733" s="8"/>
      <c r="Y733" s="8"/>
      <c r="Z733" s="8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</row>
    <row r="734" spans="1:88">
      <c r="A734" s="20" t="s">
        <v>1570</v>
      </c>
      <c r="B734" s="20" t="s">
        <v>1994</v>
      </c>
      <c r="C734" s="20" t="s">
        <v>294</v>
      </c>
      <c r="D734" s="20">
        <v>5500</v>
      </c>
      <c r="E734" s="20" t="s">
        <v>332</v>
      </c>
      <c r="F734" s="20" t="s">
        <v>1995</v>
      </c>
      <c r="G734" s="97">
        <v>5.5</v>
      </c>
      <c r="H734" s="20" t="s">
        <v>382</v>
      </c>
      <c r="I734" s="20">
        <v>2.67</v>
      </c>
      <c r="J734" s="20" t="s">
        <v>1995</v>
      </c>
      <c r="K734" s="20">
        <v>0</v>
      </c>
      <c r="L734" s="20" t="s">
        <v>1995</v>
      </c>
      <c r="M734" s="20">
        <v>6</v>
      </c>
      <c r="N734" s="20">
        <v>2</v>
      </c>
      <c r="O734" s="20">
        <v>50</v>
      </c>
      <c r="P734" s="20">
        <v>1</v>
      </c>
      <c r="Q734" s="20">
        <v>2</v>
      </c>
      <c r="R734" s="20">
        <v>32.049999999999997</v>
      </c>
      <c r="S734" s="20">
        <v>1</v>
      </c>
      <c r="T734" s="55">
        <v>45107</v>
      </c>
      <c r="U734" s="20"/>
      <c r="V734" s="20"/>
      <c r="W734" s="60"/>
      <c r="X734" s="8"/>
      <c r="Y734" s="8"/>
      <c r="Z734" s="8"/>
    </row>
    <row r="735" spans="1:88" s="83" customFormat="1">
      <c r="A735" s="25" t="s">
        <v>883</v>
      </c>
      <c r="B735" s="25" t="s">
        <v>1996</v>
      </c>
      <c r="C735" s="25" t="s">
        <v>294</v>
      </c>
      <c r="D735" s="25">
        <v>5000</v>
      </c>
      <c r="E735" s="25" t="s">
        <v>332</v>
      </c>
      <c r="F735" s="25" t="s">
        <v>1997</v>
      </c>
      <c r="G735" s="96">
        <v>5</v>
      </c>
      <c r="H735" s="25" t="s">
        <v>382</v>
      </c>
      <c r="I735" s="25">
        <v>6.42</v>
      </c>
      <c r="J735" s="25" t="s">
        <v>1997</v>
      </c>
      <c r="K735" s="25">
        <v>0</v>
      </c>
      <c r="L735" s="25" t="s">
        <v>1997</v>
      </c>
      <c r="M735" s="25">
        <v>5</v>
      </c>
      <c r="N735" s="25">
        <v>1</v>
      </c>
      <c r="O735" s="25">
        <v>50</v>
      </c>
      <c r="P735" s="25">
        <v>1</v>
      </c>
      <c r="Q735" s="25">
        <v>2</v>
      </c>
      <c r="R735" s="25">
        <v>32.11</v>
      </c>
      <c r="S735" s="25">
        <v>1</v>
      </c>
      <c r="T735" s="61">
        <v>45107</v>
      </c>
      <c r="U735" s="25"/>
      <c r="V735" s="25"/>
      <c r="W735" s="62"/>
      <c r="X735" s="8"/>
      <c r="Y735" s="8"/>
      <c r="Z735" s="8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</row>
    <row r="736" spans="1:88">
      <c r="A736" s="20" t="s">
        <v>1852</v>
      </c>
      <c r="B736" s="20" t="s">
        <v>1998</v>
      </c>
      <c r="C736" s="20" t="s">
        <v>294</v>
      </c>
      <c r="D736" s="20">
        <v>10000</v>
      </c>
      <c r="E736" s="20" t="s">
        <v>332</v>
      </c>
      <c r="F736" s="20" t="s">
        <v>1999</v>
      </c>
      <c r="G736" s="97">
        <v>10</v>
      </c>
      <c r="H736" s="20" t="s">
        <v>382</v>
      </c>
      <c r="I736" s="20">
        <v>3.26</v>
      </c>
      <c r="J736" s="20" t="s">
        <v>1999</v>
      </c>
      <c r="K736" s="20">
        <v>0</v>
      </c>
      <c r="L736" s="20" t="s">
        <v>1999</v>
      </c>
      <c r="M736" s="20">
        <v>10</v>
      </c>
      <c r="N736" s="20">
        <v>1</v>
      </c>
      <c r="O736" s="20">
        <v>50</v>
      </c>
      <c r="P736" s="20">
        <v>1</v>
      </c>
      <c r="Q736" s="20">
        <v>2</v>
      </c>
      <c r="R736" s="20">
        <v>32.58</v>
      </c>
      <c r="S736" s="20">
        <v>1</v>
      </c>
      <c r="T736" s="55">
        <v>45107</v>
      </c>
      <c r="U736" s="20"/>
      <c r="V736" s="20"/>
      <c r="W736" s="60"/>
      <c r="X736" s="8"/>
      <c r="Y736" s="8"/>
      <c r="Z736" s="8"/>
    </row>
    <row r="737" spans="1:88" s="83" customFormat="1">
      <c r="A737" s="25" t="s">
        <v>2000</v>
      </c>
      <c r="B737" s="25" t="s">
        <v>2001</v>
      </c>
      <c r="C737" s="25" t="s">
        <v>294</v>
      </c>
      <c r="D737" s="25">
        <v>2000</v>
      </c>
      <c r="E737" s="25" t="s">
        <v>332</v>
      </c>
      <c r="F737" s="25" t="s">
        <v>2002</v>
      </c>
      <c r="G737" s="96">
        <v>3.2</v>
      </c>
      <c r="H737" s="25" t="s">
        <v>382</v>
      </c>
      <c r="I737" s="25">
        <v>10.88</v>
      </c>
      <c r="J737" s="25" t="s">
        <v>2002</v>
      </c>
      <c r="K737" s="25">
        <v>0</v>
      </c>
      <c r="L737" s="25" t="s">
        <v>2002</v>
      </c>
      <c r="M737" s="25">
        <v>3</v>
      </c>
      <c r="N737" s="25">
        <v>1</v>
      </c>
      <c r="O737" s="25">
        <v>50</v>
      </c>
      <c r="P737" s="25">
        <v>3.2</v>
      </c>
      <c r="Q737" s="25">
        <v>2</v>
      </c>
      <c r="R737" s="25">
        <v>32.630000000000003</v>
      </c>
      <c r="S737" s="25">
        <v>1</v>
      </c>
      <c r="T737" s="61">
        <v>45107</v>
      </c>
      <c r="U737" s="25"/>
      <c r="V737" s="25"/>
      <c r="W737" s="62"/>
      <c r="X737" s="8"/>
      <c r="Y737" s="8"/>
      <c r="Z737" s="8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</row>
    <row r="738" spans="1:88">
      <c r="A738" s="20" t="s">
        <v>496</v>
      </c>
      <c r="B738" s="20" t="s">
        <v>2003</v>
      </c>
      <c r="C738" s="20" t="s">
        <v>294</v>
      </c>
      <c r="D738" s="20">
        <v>30</v>
      </c>
      <c r="E738" s="20" t="s">
        <v>295</v>
      </c>
      <c r="F738" s="20" t="s">
        <v>2004</v>
      </c>
      <c r="G738" s="97">
        <v>30</v>
      </c>
      <c r="H738" s="20" t="s">
        <v>295</v>
      </c>
      <c r="I738" s="20">
        <v>1.0900000000000001</v>
      </c>
      <c r="J738" s="20" t="s">
        <v>2004</v>
      </c>
      <c r="K738" s="20"/>
      <c r="L738" s="20" t="s">
        <v>2004</v>
      </c>
      <c r="M738" s="20">
        <v>30</v>
      </c>
      <c r="N738" s="20">
        <v>1</v>
      </c>
      <c r="O738" s="20">
        <v>100</v>
      </c>
      <c r="P738" s="20">
        <v>1</v>
      </c>
      <c r="Q738" s="20">
        <v>2</v>
      </c>
      <c r="R738" s="20">
        <v>32.630000000000003</v>
      </c>
      <c r="S738" s="20">
        <v>1</v>
      </c>
      <c r="T738" s="55">
        <v>45107</v>
      </c>
      <c r="U738" s="20"/>
      <c r="V738" s="20"/>
      <c r="W738" s="60"/>
      <c r="X738" s="8"/>
      <c r="Y738" s="8"/>
      <c r="Z738" s="8"/>
    </row>
    <row r="739" spans="1:88" s="83" customFormat="1">
      <c r="A739" s="25">
        <v>33099</v>
      </c>
      <c r="B739" s="25" t="s">
        <v>2005</v>
      </c>
      <c r="C739" s="25" t="s">
        <v>294</v>
      </c>
      <c r="D739" s="25">
        <v>5000</v>
      </c>
      <c r="E739" s="25" t="s">
        <v>332</v>
      </c>
      <c r="F739" s="25" t="s">
        <v>2006</v>
      </c>
      <c r="G739" s="96">
        <v>5</v>
      </c>
      <c r="H739" s="25" t="s">
        <v>382</v>
      </c>
      <c r="I739" s="25">
        <v>6.68</v>
      </c>
      <c r="J739" s="25" t="s">
        <v>2006</v>
      </c>
      <c r="K739" s="25"/>
      <c r="L739" s="25" t="s">
        <v>2006</v>
      </c>
      <c r="M739" s="25">
        <v>5</v>
      </c>
      <c r="N739" s="25">
        <v>1</v>
      </c>
      <c r="O739" s="25">
        <v>100</v>
      </c>
      <c r="P739" s="25">
        <v>1</v>
      </c>
      <c r="Q739" s="25">
        <v>2</v>
      </c>
      <c r="R739" s="25">
        <v>33.42</v>
      </c>
      <c r="S739" s="25">
        <v>1</v>
      </c>
      <c r="T739" s="61">
        <v>45107</v>
      </c>
      <c r="U739" s="25"/>
      <c r="V739" s="25"/>
      <c r="W739" s="62"/>
      <c r="X739" s="8"/>
      <c r="Y739" s="8"/>
      <c r="Z739" s="8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</row>
    <row r="740" spans="1:88">
      <c r="A740" s="20" t="s">
        <v>2007</v>
      </c>
      <c r="B740" s="20" t="s">
        <v>2008</v>
      </c>
      <c r="C740" s="20" t="s">
        <v>294</v>
      </c>
      <c r="D740" s="20">
        <v>880</v>
      </c>
      <c r="E740" s="20" t="s">
        <v>332</v>
      </c>
      <c r="F740" s="20" t="s">
        <v>2009</v>
      </c>
      <c r="G740" s="97">
        <v>2</v>
      </c>
      <c r="H740" s="20" t="s">
        <v>295</v>
      </c>
      <c r="I740" s="20">
        <v>16.82</v>
      </c>
      <c r="J740" s="20" t="s">
        <v>2009</v>
      </c>
      <c r="K740" s="20">
        <v>0</v>
      </c>
      <c r="L740" s="20" t="s">
        <v>2009</v>
      </c>
      <c r="M740" s="20">
        <v>2</v>
      </c>
      <c r="N740" s="20">
        <v>1</v>
      </c>
      <c r="O740" s="20">
        <v>50</v>
      </c>
      <c r="P740" s="20">
        <v>1</v>
      </c>
      <c r="Q740" s="20">
        <v>2</v>
      </c>
      <c r="R740" s="20">
        <v>33.630000000000003</v>
      </c>
      <c r="S740" s="20">
        <v>1</v>
      </c>
      <c r="T740" s="55">
        <v>45107</v>
      </c>
      <c r="U740" s="20"/>
      <c r="V740" s="20"/>
      <c r="W740" s="60"/>
      <c r="X740" s="8"/>
      <c r="Y740" s="8"/>
      <c r="Z740" s="8"/>
    </row>
    <row r="741" spans="1:88" s="83" customFormat="1">
      <c r="A741" s="25" t="s">
        <v>2007</v>
      </c>
      <c r="B741" s="25" t="s">
        <v>2010</v>
      </c>
      <c r="C741" s="25" t="s">
        <v>294</v>
      </c>
      <c r="D741" s="25">
        <v>880</v>
      </c>
      <c r="E741" s="25" t="s">
        <v>332</v>
      </c>
      <c r="F741" s="25" t="s">
        <v>2011</v>
      </c>
      <c r="G741" s="96">
        <v>2</v>
      </c>
      <c r="H741" s="25" t="s">
        <v>295</v>
      </c>
      <c r="I741" s="25">
        <v>16.82</v>
      </c>
      <c r="J741" s="25" t="s">
        <v>2011</v>
      </c>
      <c r="K741" s="25">
        <v>0</v>
      </c>
      <c r="L741" s="25" t="s">
        <v>2011</v>
      </c>
      <c r="M741" s="25">
        <v>2</v>
      </c>
      <c r="N741" s="25">
        <v>1</v>
      </c>
      <c r="O741" s="25">
        <v>50</v>
      </c>
      <c r="P741" s="25">
        <v>1</v>
      </c>
      <c r="Q741" s="25">
        <v>2</v>
      </c>
      <c r="R741" s="25">
        <v>33.630000000000003</v>
      </c>
      <c r="S741" s="25">
        <v>1</v>
      </c>
      <c r="T741" s="61">
        <v>45107</v>
      </c>
      <c r="U741" s="25"/>
      <c r="V741" s="25"/>
      <c r="W741" s="62"/>
      <c r="X741" s="8"/>
      <c r="Y741" s="8"/>
      <c r="Z741" s="8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</row>
    <row r="742" spans="1:88">
      <c r="A742" s="20" t="s">
        <v>2012</v>
      </c>
      <c r="B742" s="20" t="s">
        <v>2013</v>
      </c>
      <c r="C742" s="20" t="s">
        <v>294</v>
      </c>
      <c r="D742" s="20">
        <v>880</v>
      </c>
      <c r="E742" s="20" t="s">
        <v>332</v>
      </c>
      <c r="F742" s="20" t="s">
        <v>2014</v>
      </c>
      <c r="G742" s="97">
        <v>2</v>
      </c>
      <c r="H742" s="20" t="s">
        <v>295</v>
      </c>
      <c r="I742" s="20">
        <v>16.82</v>
      </c>
      <c r="J742" s="20" t="s">
        <v>2014</v>
      </c>
      <c r="K742" s="20">
        <v>0</v>
      </c>
      <c r="L742" s="20" t="s">
        <v>2014</v>
      </c>
      <c r="M742" s="20">
        <v>2</v>
      </c>
      <c r="N742" s="20">
        <v>1</v>
      </c>
      <c r="O742" s="20">
        <v>50</v>
      </c>
      <c r="P742" s="20">
        <v>1</v>
      </c>
      <c r="Q742" s="20">
        <v>2</v>
      </c>
      <c r="R742" s="20">
        <v>33.630000000000003</v>
      </c>
      <c r="S742" s="20">
        <v>1</v>
      </c>
      <c r="T742" s="55">
        <v>45107</v>
      </c>
      <c r="U742" s="20"/>
      <c r="V742" s="20"/>
      <c r="W742" s="60"/>
      <c r="X742" s="8"/>
      <c r="Y742" s="8"/>
      <c r="Z742" s="8"/>
    </row>
    <row r="743" spans="1:88" s="83" customFormat="1">
      <c r="A743" s="25" t="s">
        <v>902</v>
      </c>
      <c r="B743" s="25" t="s">
        <v>2015</v>
      </c>
      <c r="C743" s="25" t="s">
        <v>294</v>
      </c>
      <c r="D743" s="25">
        <v>2550</v>
      </c>
      <c r="E743" s="25" t="s">
        <v>332</v>
      </c>
      <c r="F743" s="25" t="s">
        <v>2016</v>
      </c>
      <c r="G743" s="96">
        <v>2.5499999999999998</v>
      </c>
      <c r="H743" s="25" t="s">
        <v>382</v>
      </c>
      <c r="I743" s="25">
        <v>1.87</v>
      </c>
      <c r="J743" s="25" t="s">
        <v>2016</v>
      </c>
      <c r="K743" s="25"/>
      <c r="L743" s="25" t="s">
        <v>2016</v>
      </c>
      <c r="M743" s="25">
        <v>3</v>
      </c>
      <c r="N743" s="25">
        <v>6</v>
      </c>
      <c r="O743" s="25">
        <v>100</v>
      </c>
      <c r="P743" s="25">
        <v>1</v>
      </c>
      <c r="Q743" s="25">
        <v>2</v>
      </c>
      <c r="R743" s="25">
        <v>33.68</v>
      </c>
      <c r="S743" s="25">
        <v>1</v>
      </c>
      <c r="T743" s="61">
        <v>45107</v>
      </c>
      <c r="U743" s="25"/>
      <c r="V743" s="25"/>
      <c r="W743" s="62"/>
      <c r="X743" s="8"/>
      <c r="Y743" s="8"/>
      <c r="Z743" s="8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</row>
    <row r="744" spans="1:88">
      <c r="A744" s="20" t="s">
        <v>934</v>
      </c>
      <c r="B744" s="20" t="s">
        <v>2017</v>
      </c>
      <c r="C744" s="20" t="s">
        <v>294</v>
      </c>
      <c r="D744" s="20">
        <v>920</v>
      </c>
      <c r="E744" s="20" t="s">
        <v>327</v>
      </c>
      <c r="F744" s="20" t="s">
        <v>2018</v>
      </c>
      <c r="G744" s="97">
        <v>6</v>
      </c>
      <c r="H744" s="20" t="s">
        <v>295</v>
      </c>
      <c r="I744" s="20">
        <v>5.66</v>
      </c>
      <c r="J744" s="20" t="s">
        <v>2018</v>
      </c>
      <c r="K744" s="20">
        <v>0</v>
      </c>
      <c r="L744" s="20" t="s">
        <v>2018</v>
      </c>
      <c r="M744" s="20">
        <v>6</v>
      </c>
      <c r="N744" s="20">
        <v>1</v>
      </c>
      <c r="O744" s="20">
        <v>50</v>
      </c>
      <c r="P744" s="20">
        <v>1</v>
      </c>
      <c r="Q744" s="20">
        <v>2</v>
      </c>
      <c r="R744" s="20">
        <v>33.950000000000003</v>
      </c>
      <c r="S744" s="20">
        <v>1</v>
      </c>
      <c r="T744" s="55">
        <v>45107</v>
      </c>
      <c r="U744" s="20"/>
      <c r="V744" s="20"/>
      <c r="W744" s="60"/>
      <c r="X744" s="8"/>
      <c r="Y744" s="8"/>
      <c r="Z744" s="8"/>
    </row>
    <row r="745" spans="1:88" s="83" customFormat="1">
      <c r="A745" s="25" t="s">
        <v>1478</v>
      </c>
      <c r="B745" s="25" t="s">
        <v>2019</v>
      </c>
      <c r="C745" s="25" t="s">
        <v>294</v>
      </c>
      <c r="D745" s="25">
        <v>5000</v>
      </c>
      <c r="E745" s="25" t="s">
        <v>332</v>
      </c>
      <c r="F745" s="25" t="s">
        <v>2020</v>
      </c>
      <c r="G745" s="96">
        <v>5</v>
      </c>
      <c r="H745" s="25" t="s">
        <v>382</v>
      </c>
      <c r="I745" s="25">
        <v>2.2799999999999998</v>
      </c>
      <c r="J745" s="25" t="s">
        <v>2020</v>
      </c>
      <c r="K745" s="25"/>
      <c r="L745" s="25" t="s">
        <v>2020</v>
      </c>
      <c r="M745" s="25">
        <v>5</v>
      </c>
      <c r="N745" s="25">
        <v>3</v>
      </c>
      <c r="O745" s="25">
        <v>100</v>
      </c>
      <c r="P745" s="25">
        <v>1</v>
      </c>
      <c r="Q745" s="25">
        <v>2</v>
      </c>
      <c r="R745" s="25">
        <v>34.21</v>
      </c>
      <c r="S745" s="25">
        <v>1</v>
      </c>
      <c r="T745" s="61">
        <v>45107</v>
      </c>
      <c r="U745" s="25"/>
      <c r="V745" s="25"/>
      <c r="W745" s="62"/>
      <c r="X745" s="8"/>
      <c r="Y745" s="8"/>
      <c r="Z745" s="8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</row>
    <row r="746" spans="1:88">
      <c r="A746" s="20" t="s">
        <v>744</v>
      </c>
      <c r="B746" s="20" t="s">
        <v>744</v>
      </c>
      <c r="C746" s="20" t="s">
        <v>294</v>
      </c>
      <c r="D746" s="20">
        <v>72</v>
      </c>
      <c r="E746" s="20" t="s">
        <v>295</v>
      </c>
      <c r="F746" s="20" t="s">
        <v>2021</v>
      </c>
      <c r="G746" s="97">
        <v>72</v>
      </c>
      <c r="H746" s="20" t="s">
        <v>295</v>
      </c>
      <c r="I746" s="20">
        <v>0.48</v>
      </c>
      <c r="J746" s="20" t="s">
        <v>2021</v>
      </c>
      <c r="K746" s="20">
        <v>0</v>
      </c>
      <c r="L746" s="20" t="s">
        <v>2021</v>
      </c>
      <c r="M746" s="20">
        <v>72</v>
      </c>
      <c r="N746" s="20">
        <v>1</v>
      </c>
      <c r="O746" s="20">
        <v>50</v>
      </c>
      <c r="P746" s="20">
        <v>1</v>
      </c>
      <c r="Q746" s="20">
        <v>2</v>
      </c>
      <c r="R746" s="20">
        <v>34.21</v>
      </c>
      <c r="S746" s="20">
        <v>1</v>
      </c>
      <c r="T746" s="55">
        <v>45107</v>
      </c>
      <c r="U746" s="20"/>
      <c r="V746" s="20"/>
      <c r="W746" s="60"/>
      <c r="X746" s="8"/>
      <c r="Y746" s="8"/>
      <c r="Z746" s="8"/>
    </row>
    <row r="747" spans="1:88" s="83" customFormat="1">
      <c r="A747" s="25" t="s">
        <v>975</v>
      </c>
      <c r="B747" s="25" t="s">
        <v>2022</v>
      </c>
      <c r="C747" s="25" t="s">
        <v>294</v>
      </c>
      <c r="D747" s="25">
        <v>2200</v>
      </c>
      <c r="E747" s="25" t="s">
        <v>327</v>
      </c>
      <c r="F747" s="25" t="s">
        <v>2023</v>
      </c>
      <c r="G747" s="96">
        <v>2.2000000000000002</v>
      </c>
      <c r="H747" s="25" t="s">
        <v>329</v>
      </c>
      <c r="I747" s="25">
        <v>8.65</v>
      </c>
      <c r="J747" s="25" t="s">
        <v>2023</v>
      </c>
      <c r="K747" s="25">
        <v>0</v>
      </c>
      <c r="L747" s="25" t="s">
        <v>2023</v>
      </c>
      <c r="M747" s="25">
        <v>2</v>
      </c>
      <c r="N747" s="25">
        <v>2</v>
      </c>
      <c r="O747" s="25">
        <v>50</v>
      </c>
      <c r="P747" s="25">
        <v>1</v>
      </c>
      <c r="Q747" s="25">
        <v>2</v>
      </c>
      <c r="R747" s="25">
        <v>34.58</v>
      </c>
      <c r="S747" s="25">
        <v>1</v>
      </c>
      <c r="T747" s="61">
        <v>45107</v>
      </c>
      <c r="U747" s="25"/>
      <c r="V747" s="25"/>
      <c r="W747" s="62"/>
      <c r="X747" s="8"/>
      <c r="Y747" s="8"/>
      <c r="Z747" s="8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</row>
    <row r="748" spans="1:88">
      <c r="A748" s="20" t="s">
        <v>925</v>
      </c>
      <c r="B748" s="20" t="s">
        <v>2024</v>
      </c>
      <c r="C748" s="20" t="s">
        <v>294</v>
      </c>
      <c r="D748" s="20">
        <v>2000</v>
      </c>
      <c r="E748" s="20" t="s">
        <v>332</v>
      </c>
      <c r="F748" s="20" t="s">
        <v>2025</v>
      </c>
      <c r="G748" s="97">
        <v>2</v>
      </c>
      <c r="H748" s="20" t="s">
        <v>382</v>
      </c>
      <c r="I748" s="20">
        <v>2.9</v>
      </c>
      <c r="J748" s="20" t="s">
        <v>2025</v>
      </c>
      <c r="K748" s="20">
        <v>0</v>
      </c>
      <c r="L748" s="20" t="s">
        <v>2025</v>
      </c>
      <c r="M748" s="20">
        <v>2</v>
      </c>
      <c r="N748" s="20">
        <v>6</v>
      </c>
      <c r="O748" s="20">
        <v>50</v>
      </c>
      <c r="P748" s="20">
        <v>1</v>
      </c>
      <c r="Q748" s="20">
        <v>2</v>
      </c>
      <c r="R748" s="20">
        <v>34.74</v>
      </c>
      <c r="S748" s="20">
        <v>1</v>
      </c>
      <c r="T748" s="55">
        <v>45107</v>
      </c>
      <c r="U748" s="20"/>
      <c r="V748" s="20"/>
      <c r="W748" s="60"/>
      <c r="X748" s="8"/>
      <c r="Y748" s="8"/>
      <c r="Z748" s="8"/>
    </row>
    <row r="749" spans="1:88" s="83" customFormat="1">
      <c r="A749" s="25" t="s">
        <v>589</v>
      </c>
      <c r="B749" s="25" t="s">
        <v>2026</v>
      </c>
      <c r="C749" s="25" t="s">
        <v>294</v>
      </c>
      <c r="D749" s="25">
        <v>100</v>
      </c>
      <c r="E749" s="25" t="s">
        <v>295</v>
      </c>
      <c r="F749" s="25" t="s">
        <v>2027</v>
      </c>
      <c r="G749" s="96">
        <v>100</v>
      </c>
      <c r="H749" s="25" t="s">
        <v>295</v>
      </c>
      <c r="I749" s="25">
        <v>0.35</v>
      </c>
      <c r="J749" s="25" t="s">
        <v>2027</v>
      </c>
      <c r="K749" s="25">
        <v>0</v>
      </c>
      <c r="L749" s="25" t="s">
        <v>2027</v>
      </c>
      <c r="M749" s="25">
        <v>100</v>
      </c>
      <c r="N749" s="25">
        <v>1</v>
      </c>
      <c r="O749" s="25">
        <v>50</v>
      </c>
      <c r="P749" s="25">
        <v>1</v>
      </c>
      <c r="Q749" s="25">
        <v>2</v>
      </c>
      <c r="R749" s="25">
        <v>34.74</v>
      </c>
      <c r="S749" s="25">
        <v>1</v>
      </c>
      <c r="T749" s="61">
        <v>45107</v>
      </c>
      <c r="U749" s="25"/>
      <c r="V749" s="25"/>
      <c r="W749" s="62"/>
      <c r="X749" s="8"/>
      <c r="Y749" s="8"/>
      <c r="Z749" s="8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</row>
    <row r="750" spans="1:88">
      <c r="A750" s="20" t="s">
        <v>1250</v>
      </c>
      <c r="B750" s="20" t="s">
        <v>2028</v>
      </c>
      <c r="C750" s="20" t="s">
        <v>294</v>
      </c>
      <c r="D750" s="20">
        <v>5000</v>
      </c>
      <c r="E750" s="20" t="s">
        <v>332</v>
      </c>
      <c r="F750" s="20" t="s">
        <v>2029</v>
      </c>
      <c r="G750" s="97">
        <v>5</v>
      </c>
      <c r="H750" s="20" t="s">
        <v>382</v>
      </c>
      <c r="I750" s="20">
        <v>6.95</v>
      </c>
      <c r="J750" s="20" t="s">
        <v>2029</v>
      </c>
      <c r="K750" s="20"/>
      <c r="L750" s="20" t="s">
        <v>2029</v>
      </c>
      <c r="M750" s="20">
        <v>5</v>
      </c>
      <c r="N750" s="20">
        <v>1</v>
      </c>
      <c r="O750" s="20">
        <v>100</v>
      </c>
      <c r="P750" s="20">
        <v>1</v>
      </c>
      <c r="Q750" s="20">
        <v>2</v>
      </c>
      <c r="R750" s="20">
        <v>34.74</v>
      </c>
      <c r="S750" s="20">
        <v>1</v>
      </c>
      <c r="T750" s="55">
        <v>45107</v>
      </c>
      <c r="U750" s="20"/>
      <c r="V750" s="20"/>
      <c r="W750" s="60"/>
      <c r="X750" s="8"/>
      <c r="Y750" s="8"/>
      <c r="Z750" s="8"/>
    </row>
    <row r="751" spans="1:88" s="83" customFormat="1">
      <c r="A751" s="25" t="s">
        <v>2030</v>
      </c>
      <c r="B751" s="25" t="s">
        <v>2031</v>
      </c>
      <c r="C751" s="25" t="s">
        <v>294</v>
      </c>
      <c r="D751" s="25">
        <v>20000</v>
      </c>
      <c r="E751" s="25" t="s">
        <v>332</v>
      </c>
      <c r="F751" s="25" t="s">
        <v>2032</v>
      </c>
      <c r="G751" s="96">
        <v>20</v>
      </c>
      <c r="H751" s="25" t="s">
        <v>382</v>
      </c>
      <c r="I751" s="25">
        <v>1.74</v>
      </c>
      <c r="J751" s="25" t="s">
        <v>2032</v>
      </c>
      <c r="K751" s="25">
        <v>0</v>
      </c>
      <c r="L751" s="25" t="s">
        <v>2032</v>
      </c>
      <c r="M751" s="25">
        <v>20</v>
      </c>
      <c r="N751" s="25">
        <v>1</v>
      </c>
      <c r="O751" s="25">
        <v>50</v>
      </c>
      <c r="P751" s="25">
        <v>1</v>
      </c>
      <c r="Q751" s="25">
        <v>2</v>
      </c>
      <c r="R751" s="25">
        <v>34.74</v>
      </c>
      <c r="S751" s="25">
        <v>1</v>
      </c>
      <c r="T751" s="61">
        <v>45107</v>
      </c>
      <c r="U751" s="25"/>
      <c r="V751" s="25"/>
      <c r="W751" s="62"/>
      <c r="X751" s="8"/>
      <c r="Y751" s="8"/>
      <c r="Z751" s="8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</row>
    <row r="752" spans="1:88">
      <c r="A752" s="20" t="s">
        <v>2033</v>
      </c>
      <c r="B752" s="20" t="s">
        <v>2034</v>
      </c>
      <c r="C752" s="20" t="s">
        <v>294</v>
      </c>
      <c r="D752" s="20">
        <v>1500</v>
      </c>
      <c r="E752" s="20" t="s">
        <v>332</v>
      </c>
      <c r="F752" s="20" t="s">
        <v>2035</v>
      </c>
      <c r="G752" s="97">
        <v>1.5</v>
      </c>
      <c r="H752" s="20" t="s">
        <v>382</v>
      </c>
      <c r="I752" s="20">
        <v>17.37</v>
      </c>
      <c r="J752" s="20" t="s">
        <v>2035</v>
      </c>
      <c r="K752" s="20">
        <v>0</v>
      </c>
      <c r="L752" s="20" t="s">
        <v>2035</v>
      </c>
      <c r="M752" s="20">
        <v>2</v>
      </c>
      <c r="N752" s="20">
        <v>1</v>
      </c>
      <c r="O752" s="20">
        <v>50</v>
      </c>
      <c r="P752" s="20">
        <v>1</v>
      </c>
      <c r="Q752" s="20">
        <v>2</v>
      </c>
      <c r="R752" s="20">
        <v>34.74</v>
      </c>
      <c r="S752" s="20">
        <v>1</v>
      </c>
      <c r="T752" s="55">
        <v>45107</v>
      </c>
      <c r="U752" s="20"/>
      <c r="V752" s="20"/>
      <c r="W752" s="60"/>
      <c r="X752" s="8"/>
      <c r="Y752" s="8"/>
      <c r="Z752" s="8"/>
    </row>
    <row r="753" spans="1:88" s="83" customFormat="1">
      <c r="A753" s="25" t="s">
        <v>2036</v>
      </c>
      <c r="B753" s="25" t="s">
        <v>2036</v>
      </c>
      <c r="C753" s="25" t="s">
        <v>294</v>
      </c>
      <c r="D753" s="25">
        <v>4500</v>
      </c>
      <c r="E753" s="25" t="s">
        <v>332</v>
      </c>
      <c r="F753" s="25" t="s">
        <v>2037</v>
      </c>
      <c r="G753" s="96">
        <v>4.5</v>
      </c>
      <c r="H753" s="25" t="s">
        <v>382</v>
      </c>
      <c r="I753" s="25">
        <v>6.95</v>
      </c>
      <c r="J753" s="25" t="s">
        <v>2037</v>
      </c>
      <c r="K753" s="25"/>
      <c r="L753" s="25" t="s">
        <v>2037</v>
      </c>
      <c r="M753" s="25">
        <v>5</v>
      </c>
      <c r="N753" s="25">
        <v>1</v>
      </c>
      <c r="O753" s="25">
        <v>100</v>
      </c>
      <c r="P753" s="25">
        <v>1</v>
      </c>
      <c r="Q753" s="25">
        <v>2</v>
      </c>
      <c r="R753" s="25">
        <v>34.74</v>
      </c>
      <c r="S753" s="25">
        <v>1</v>
      </c>
      <c r="T753" s="61">
        <v>45107</v>
      </c>
      <c r="U753" s="25"/>
      <c r="V753" s="25"/>
      <c r="W753" s="62"/>
      <c r="X753" s="8"/>
      <c r="Y753" s="8"/>
      <c r="Z753" s="8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</row>
    <row r="754" spans="1:88">
      <c r="A754" s="20" t="s">
        <v>2038</v>
      </c>
      <c r="B754" s="20" t="s">
        <v>2039</v>
      </c>
      <c r="C754" s="20" t="s">
        <v>294</v>
      </c>
      <c r="D754" s="20">
        <v>5000</v>
      </c>
      <c r="E754" s="20" t="s">
        <v>332</v>
      </c>
      <c r="F754" s="20" t="s">
        <v>2040</v>
      </c>
      <c r="G754" s="97">
        <v>5</v>
      </c>
      <c r="H754" s="20" t="s">
        <v>382</v>
      </c>
      <c r="I754" s="20">
        <v>7.08</v>
      </c>
      <c r="J754" s="20" t="s">
        <v>2040</v>
      </c>
      <c r="K754" s="20">
        <v>0</v>
      </c>
      <c r="L754" s="20" t="s">
        <v>2040</v>
      </c>
      <c r="M754" s="20">
        <v>5</v>
      </c>
      <c r="N754" s="20">
        <v>1</v>
      </c>
      <c r="O754" s="20">
        <v>50</v>
      </c>
      <c r="P754" s="20">
        <v>1</v>
      </c>
      <c r="Q754" s="20">
        <v>2</v>
      </c>
      <c r="R754" s="20">
        <v>35.42</v>
      </c>
      <c r="S754" s="20">
        <v>1</v>
      </c>
      <c r="T754" s="55">
        <v>45107</v>
      </c>
      <c r="U754" s="20"/>
      <c r="V754" s="20"/>
      <c r="W754" s="60"/>
      <c r="X754" s="8"/>
      <c r="Y754" s="8"/>
      <c r="Z754" s="8"/>
    </row>
    <row r="755" spans="1:88" s="83" customFormat="1">
      <c r="A755" s="25" t="s">
        <v>1852</v>
      </c>
      <c r="B755" s="25" t="s">
        <v>2041</v>
      </c>
      <c r="C755" s="25" t="s">
        <v>294</v>
      </c>
      <c r="D755" s="25">
        <v>10000</v>
      </c>
      <c r="E755" s="25" t="s">
        <v>327</v>
      </c>
      <c r="F755" s="25" t="s">
        <v>2042</v>
      </c>
      <c r="G755" s="96">
        <v>10</v>
      </c>
      <c r="H755" s="25" t="s">
        <v>329</v>
      </c>
      <c r="I755" s="25">
        <v>3.57</v>
      </c>
      <c r="J755" s="25" t="s">
        <v>2042</v>
      </c>
      <c r="K755" s="25">
        <v>0</v>
      </c>
      <c r="L755" s="25" t="s">
        <v>2042</v>
      </c>
      <c r="M755" s="25">
        <v>10</v>
      </c>
      <c r="N755" s="25">
        <v>1</v>
      </c>
      <c r="O755" s="25">
        <v>50</v>
      </c>
      <c r="P755" s="25">
        <v>1</v>
      </c>
      <c r="Q755" s="25">
        <v>2</v>
      </c>
      <c r="R755" s="25">
        <v>35.74</v>
      </c>
      <c r="S755" s="25">
        <v>1</v>
      </c>
      <c r="T755" s="61">
        <v>45107</v>
      </c>
      <c r="U755" s="25"/>
      <c r="V755" s="25"/>
      <c r="W755" s="62"/>
      <c r="X755" s="8"/>
      <c r="Y755" s="8"/>
      <c r="Z755" s="8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</row>
    <row r="756" spans="1:88">
      <c r="A756" s="20" t="s">
        <v>2043</v>
      </c>
      <c r="B756" s="20" t="s">
        <v>2044</v>
      </c>
      <c r="C756" s="20" t="s">
        <v>294</v>
      </c>
      <c r="D756" s="20">
        <v>2520</v>
      </c>
      <c r="E756" s="20" t="s">
        <v>332</v>
      </c>
      <c r="F756" s="20" t="s">
        <v>2045</v>
      </c>
      <c r="G756" s="97">
        <v>2.52</v>
      </c>
      <c r="H756" s="20" t="s">
        <v>382</v>
      </c>
      <c r="I756" s="20">
        <v>5.96</v>
      </c>
      <c r="J756" s="20" t="s">
        <v>2045</v>
      </c>
      <c r="K756" s="20">
        <v>0</v>
      </c>
      <c r="L756" s="20" t="s">
        <v>2045</v>
      </c>
      <c r="M756" s="20">
        <v>3</v>
      </c>
      <c r="N756" s="20">
        <v>2</v>
      </c>
      <c r="O756" s="20">
        <v>50</v>
      </c>
      <c r="P756" s="20">
        <v>1</v>
      </c>
      <c r="Q756" s="20">
        <v>2</v>
      </c>
      <c r="R756" s="20">
        <v>35.74</v>
      </c>
      <c r="S756" s="20">
        <v>1</v>
      </c>
      <c r="T756" s="55">
        <v>45107</v>
      </c>
      <c r="U756" s="20"/>
      <c r="V756" s="20"/>
      <c r="W756" s="60"/>
      <c r="X756" s="8"/>
      <c r="Y756" s="8"/>
      <c r="Z756" s="8"/>
    </row>
    <row r="757" spans="1:88" s="83" customFormat="1">
      <c r="A757" s="25">
        <v>575</v>
      </c>
      <c r="B757" s="25" t="s">
        <v>2046</v>
      </c>
      <c r="C757" s="25" t="s">
        <v>294</v>
      </c>
      <c r="D757" s="25">
        <v>2000</v>
      </c>
      <c r="E757" s="25" t="s">
        <v>332</v>
      </c>
      <c r="F757" s="25" t="s">
        <v>2047</v>
      </c>
      <c r="G757" s="96">
        <v>2</v>
      </c>
      <c r="H757" s="25" t="s">
        <v>382</v>
      </c>
      <c r="I757" s="25">
        <v>17.899999999999999</v>
      </c>
      <c r="J757" s="25" t="s">
        <v>2047</v>
      </c>
      <c r="K757" s="25"/>
      <c r="L757" s="25" t="s">
        <v>2047</v>
      </c>
      <c r="M757" s="25">
        <v>2</v>
      </c>
      <c r="N757" s="25">
        <v>1</v>
      </c>
      <c r="O757" s="25">
        <v>100</v>
      </c>
      <c r="P757" s="25">
        <v>1</v>
      </c>
      <c r="Q757" s="25">
        <v>2</v>
      </c>
      <c r="R757" s="25">
        <v>35.79</v>
      </c>
      <c r="S757" s="25">
        <v>1</v>
      </c>
      <c r="T757" s="61">
        <v>45107</v>
      </c>
      <c r="U757" s="25"/>
      <c r="V757" s="25"/>
      <c r="W757" s="62"/>
      <c r="X757" s="8"/>
      <c r="Y757" s="8"/>
      <c r="Z757" s="8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</row>
    <row r="758" spans="1:88">
      <c r="A758" s="20" t="s">
        <v>2048</v>
      </c>
      <c r="B758" s="20" t="s">
        <v>2049</v>
      </c>
      <c r="C758" s="20" t="s">
        <v>294</v>
      </c>
      <c r="D758" s="20">
        <v>2650</v>
      </c>
      <c r="E758" s="20" t="s">
        <v>332</v>
      </c>
      <c r="F758" s="20" t="s">
        <v>2050</v>
      </c>
      <c r="G758" s="97">
        <v>2.65</v>
      </c>
      <c r="H758" s="20" t="s">
        <v>382</v>
      </c>
      <c r="I758" s="20">
        <v>12.02</v>
      </c>
      <c r="J758" s="20" t="s">
        <v>2050</v>
      </c>
      <c r="K758" s="20">
        <v>0</v>
      </c>
      <c r="L758" s="20" t="s">
        <v>2050</v>
      </c>
      <c r="M758" s="20">
        <v>3</v>
      </c>
      <c r="N758" s="20">
        <v>1</v>
      </c>
      <c r="O758" s="20">
        <v>50</v>
      </c>
      <c r="P758" s="20">
        <v>1</v>
      </c>
      <c r="Q758" s="20">
        <v>2</v>
      </c>
      <c r="R758" s="20">
        <v>36.049999999999997</v>
      </c>
      <c r="S758" s="20">
        <v>1</v>
      </c>
      <c r="T758" s="55">
        <v>45107</v>
      </c>
      <c r="U758" s="20"/>
      <c r="V758" s="20"/>
      <c r="W758" s="60"/>
      <c r="X758" s="8"/>
      <c r="Y758" s="8"/>
      <c r="Z758" s="8"/>
    </row>
    <row r="759" spans="1:88" s="83" customFormat="1">
      <c r="A759" s="25" t="s">
        <v>1432</v>
      </c>
      <c r="B759" s="25" t="s">
        <v>2051</v>
      </c>
      <c r="C759" s="25" t="s">
        <v>294</v>
      </c>
      <c r="D759" s="25">
        <v>5000</v>
      </c>
      <c r="E759" s="25" t="s">
        <v>332</v>
      </c>
      <c r="F759" s="25" t="s">
        <v>2052</v>
      </c>
      <c r="G759" s="96">
        <v>5</v>
      </c>
      <c r="H759" s="25" t="s">
        <v>382</v>
      </c>
      <c r="I759" s="25">
        <v>2.42</v>
      </c>
      <c r="J759" s="25" t="s">
        <v>2052</v>
      </c>
      <c r="K759" s="25"/>
      <c r="L759" s="25" t="s">
        <v>2052</v>
      </c>
      <c r="M759" s="25">
        <v>5</v>
      </c>
      <c r="N759" s="25">
        <v>3</v>
      </c>
      <c r="O759" s="25">
        <v>100</v>
      </c>
      <c r="P759" s="25">
        <v>1</v>
      </c>
      <c r="Q759" s="25">
        <v>2</v>
      </c>
      <c r="R759" s="25">
        <v>36.32</v>
      </c>
      <c r="S759" s="25">
        <v>1</v>
      </c>
      <c r="T759" s="61">
        <v>45107</v>
      </c>
      <c r="U759" s="25"/>
      <c r="V759" s="25"/>
      <c r="W759" s="62"/>
      <c r="X759" s="8"/>
      <c r="Y759" s="8"/>
      <c r="Z759" s="8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</row>
    <row r="760" spans="1:88">
      <c r="A760" s="20" t="s">
        <v>157</v>
      </c>
      <c r="B760" s="20" t="s">
        <v>2053</v>
      </c>
      <c r="C760" s="20" t="s">
        <v>294</v>
      </c>
      <c r="D760" s="20">
        <v>100</v>
      </c>
      <c r="E760" s="20" t="s">
        <v>295</v>
      </c>
      <c r="F760" s="20" t="s">
        <v>2054</v>
      </c>
      <c r="G760" s="97">
        <v>100</v>
      </c>
      <c r="H760" s="20" t="s">
        <v>295</v>
      </c>
      <c r="I760" s="20">
        <v>0.36</v>
      </c>
      <c r="J760" s="20" t="s">
        <v>2054</v>
      </c>
      <c r="K760" s="20">
        <v>0</v>
      </c>
      <c r="L760" s="20" t="s">
        <v>2054</v>
      </c>
      <c r="M760" s="20">
        <v>100</v>
      </c>
      <c r="N760" s="20">
        <v>1</v>
      </c>
      <c r="O760" s="20">
        <v>50</v>
      </c>
      <c r="P760" s="20">
        <v>1</v>
      </c>
      <c r="Q760" s="20">
        <v>2</v>
      </c>
      <c r="R760" s="20">
        <v>36.32</v>
      </c>
      <c r="S760" s="20">
        <v>1</v>
      </c>
      <c r="T760" s="55">
        <v>45107</v>
      </c>
      <c r="U760" s="20"/>
      <c r="V760" s="20"/>
      <c r="W760" s="60"/>
      <c r="X760" s="8"/>
      <c r="Y760" s="8"/>
      <c r="Z760" s="8"/>
    </row>
    <row r="761" spans="1:88" s="83" customFormat="1">
      <c r="A761" s="25" t="s">
        <v>2055</v>
      </c>
      <c r="B761" s="25" t="s">
        <v>2056</v>
      </c>
      <c r="C761" s="25" t="s">
        <v>294</v>
      </c>
      <c r="D761" s="25">
        <v>5000</v>
      </c>
      <c r="E761" s="25" t="s">
        <v>332</v>
      </c>
      <c r="F761" s="25" t="s">
        <v>2057</v>
      </c>
      <c r="G761" s="96">
        <v>5</v>
      </c>
      <c r="H761" s="25" t="s">
        <v>382</v>
      </c>
      <c r="I761" s="25">
        <v>7.27</v>
      </c>
      <c r="J761" s="25" t="s">
        <v>2057</v>
      </c>
      <c r="K761" s="25">
        <v>0</v>
      </c>
      <c r="L761" s="25" t="s">
        <v>2057</v>
      </c>
      <c r="M761" s="25">
        <v>5</v>
      </c>
      <c r="N761" s="25">
        <v>1</v>
      </c>
      <c r="O761" s="25">
        <v>50</v>
      </c>
      <c r="P761" s="25">
        <v>1</v>
      </c>
      <c r="Q761" s="25">
        <v>2</v>
      </c>
      <c r="R761" s="25">
        <v>36.369999999999997</v>
      </c>
      <c r="S761" s="25">
        <v>1</v>
      </c>
      <c r="T761" s="61">
        <v>45107</v>
      </c>
      <c r="U761" s="25"/>
      <c r="V761" s="25"/>
      <c r="W761" s="62"/>
      <c r="X761" s="8"/>
      <c r="Y761" s="8"/>
      <c r="Z761" s="8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</row>
    <row r="762" spans="1:88">
      <c r="A762" s="20" t="s">
        <v>568</v>
      </c>
      <c r="B762" s="20" t="s">
        <v>2058</v>
      </c>
      <c r="C762" s="20" t="s">
        <v>294</v>
      </c>
      <c r="D762" s="20">
        <v>100</v>
      </c>
      <c r="E762" s="20" t="s">
        <v>295</v>
      </c>
      <c r="F762" s="20" t="s">
        <v>2059</v>
      </c>
      <c r="G762" s="97">
        <v>100</v>
      </c>
      <c r="H762" s="20" t="s">
        <v>295</v>
      </c>
      <c r="I762" s="20">
        <v>0.36</v>
      </c>
      <c r="J762" s="20" t="s">
        <v>2059</v>
      </c>
      <c r="K762" s="20">
        <v>0</v>
      </c>
      <c r="L762" s="20" t="s">
        <v>2059</v>
      </c>
      <c r="M762" s="20">
        <v>100</v>
      </c>
      <c r="N762" s="20">
        <v>1</v>
      </c>
      <c r="O762" s="20">
        <v>50</v>
      </c>
      <c r="P762" s="20">
        <v>1</v>
      </c>
      <c r="Q762" s="20">
        <v>2</v>
      </c>
      <c r="R762" s="20">
        <v>36.47</v>
      </c>
      <c r="S762" s="20">
        <v>1</v>
      </c>
      <c r="T762" s="55">
        <v>45107</v>
      </c>
      <c r="U762" s="20"/>
      <c r="V762" s="20"/>
      <c r="W762" s="60"/>
      <c r="X762" s="8"/>
      <c r="Y762" s="8"/>
      <c r="Z762" s="8"/>
    </row>
    <row r="763" spans="1:88" s="83" customFormat="1">
      <c r="A763" s="25" t="s">
        <v>704</v>
      </c>
      <c r="B763" s="25" t="s">
        <v>2058</v>
      </c>
      <c r="C763" s="25" t="s">
        <v>294</v>
      </c>
      <c r="D763" s="25">
        <v>100</v>
      </c>
      <c r="E763" s="25" t="s">
        <v>295</v>
      </c>
      <c r="F763" s="25" t="s">
        <v>2059</v>
      </c>
      <c r="G763" s="96">
        <v>100</v>
      </c>
      <c r="H763" s="25" t="s">
        <v>295</v>
      </c>
      <c r="I763" s="25">
        <v>0.36</v>
      </c>
      <c r="J763" s="25" t="s">
        <v>2059</v>
      </c>
      <c r="K763" s="25">
        <v>0</v>
      </c>
      <c r="L763" s="25" t="s">
        <v>2059</v>
      </c>
      <c r="M763" s="25">
        <v>100</v>
      </c>
      <c r="N763" s="25">
        <v>1</v>
      </c>
      <c r="O763" s="25">
        <v>50</v>
      </c>
      <c r="P763" s="25">
        <v>1</v>
      </c>
      <c r="Q763" s="25">
        <v>2</v>
      </c>
      <c r="R763" s="25">
        <v>36.47</v>
      </c>
      <c r="S763" s="25">
        <v>1</v>
      </c>
      <c r="T763" s="61">
        <v>45107</v>
      </c>
      <c r="U763" s="25"/>
      <c r="V763" s="25"/>
      <c r="W763" s="62"/>
      <c r="X763" s="8"/>
      <c r="Y763" s="8"/>
      <c r="Z763" s="8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</row>
    <row r="764" spans="1:88">
      <c r="A764" s="20" t="s">
        <v>2060</v>
      </c>
      <c r="B764" s="20" t="s">
        <v>2061</v>
      </c>
      <c r="C764" s="20" t="s">
        <v>294</v>
      </c>
      <c r="D764" s="20">
        <v>5000</v>
      </c>
      <c r="E764" s="20" t="s">
        <v>327</v>
      </c>
      <c r="F764" s="20" t="s">
        <v>2062</v>
      </c>
      <c r="G764" s="97">
        <v>5</v>
      </c>
      <c r="H764" s="20" t="s">
        <v>329</v>
      </c>
      <c r="I764" s="20">
        <v>7.37</v>
      </c>
      <c r="J764" s="20" t="s">
        <v>2062</v>
      </c>
      <c r="K764" s="20">
        <v>0</v>
      </c>
      <c r="L764" s="20" t="s">
        <v>2062</v>
      </c>
      <c r="M764" s="20">
        <v>5</v>
      </c>
      <c r="N764" s="20">
        <v>1</v>
      </c>
      <c r="O764" s="20">
        <v>50</v>
      </c>
      <c r="P764" s="20">
        <v>1</v>
      </c>
      <c r="Q764" s="20">
        <v>2</v>
      </c>
      <c r="R764" s="20">
        <v>36.840000000000003</v>
      </c>
      <c r="S764" s="20">
        <v>1</v>
      </c>
      <c r="T764" s="55">
        <v>45107</v>
      </c>
      <c r="U764" s="20"/>
      <c r="V764" s="20"/>
      <c r="W764" s="60"/>
      <c r="X764" s="8"/>
      <c r="Y764" s="8"/>
      <c r="Z764" s="8"/>
    </row>
    <row r="765" spans="1:88" s="83" customFormat="1">
      <c r="A765" s="25" t="s">
        <v>1852</v>
      </c>
      <c r="B765" s="25" t="s">
        <v>2063</v>
      </c>
      <c r="C765" s="25" t="s">
        <v>294</v>
      </c>
      <c r="D765" s="25">
        <v>10000</v>
      </c>
      <c r="E765" s="25" t="s">
        <v>327</v>
      </c>
      <c r="F765" s="25" t="s">
        <v>2064</v>
      </c>
      <c r="G765" s="96">
        <v>10</v>
      </c>
      <c r="H765" s="25" t="s">
        <v>329</v>
      </c>
      <c r="I765" s="25">
        <v>3.72</v>
      </c>
      <c r="J765" s="25" t="s">
        <v>2064</v>
      </c>
      <c r="K765" s="25">
        <v>0</v>
      </c>
      <c r="L765" s="25" t="s">
        <v>2064</v>
      </c>
      <c r="M765" s="25">
        <v>10</v>
      </c>
      <c r="N765" s="25">
        <v>1</v>
      </c>
      <c r="O765" s="25">
        <v>50</v>
      </c>
      <c r="P765" s="25">
        <v>1</v>
      </c>
      <c r="Q765" s="25">
        <v>2</v>
      </c>
      <c r="R765" s="25">
        <v>37.21</v>
      </c>
      <c r="S765" s="25">
        <v>1</v>
      </c>
      <c r="T765" s="61">
        <v>45107</v>
      </c>
      <c r="U765" s="25"/>
      <c r="V765" s="25"/>
      <c r="W765" s="62"/>
      <c r="X765" s="8"/>
      <c r="Y765" s="8"/>
      <c r="Z765" s="8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</row>
    <row r="766" spans="1:88">
      <c r="A766" s="20" t="s">
        <v>2065</v>
      </c>
      <c r="B766" s="20" t="s">
        <v>2066</v>
      </c>
      <c r="C766" s="20" t="s">
        <v>294</v>
      </c>
      <c r="D766" s="20">
        <v>5000</v>
      </c>
      <c r="E766" s="20" t="s">
        <v>332</v>
      </c>
      <c r="F766" s="20" t="s">
        <v>2067</v>
      </c>
      <c r="G766" s="97">
        <v>5</v>
      </c>
      <c r="H766" s="20" t="s">
        <v>382</v>
      </c>
      <c r="I766" s="20">
        <v>7.49</v>
      </c>
      <c r="J766" s="20" t="s">
        <v>2067</v>
      </c>
      <c r="K766" s="20"/>
      <c r="L766" s="20" t="s">
        <v>2067</v>
      </c>
      <c r="M766" s="20">
        <v>5</v>
      </c>
      <c r="N766" s="20">
        <v>1</v>
      </c>
      <c r="O766" s="20">
        <v>100</v>
      </c>
      <c r="P766" s="20">
        <v>1</v>
      </c>
      <c r="Q766" s="20">
        <v>2</v>
      </c>
      <c r="R766" s="20">
        <v>37.47</v>
      </c>
      <c r="S766" s="20">
        <v>1</v>
      </c>
      <c r="T766" s="55">
        <v>45107</v>
      </c>
      <c r="U766" s="20"/>
      <c r="V766" s="20"/>
      <c r="W766" s="60"/>
      <c r="X766" s="8"/>
      <c r="Y766" s="8"/>
      <c r="Z766" s="8"/>
    </row>
    <row r="767" spans="1:88" s="83" customFormat="1">
      <c r="A767" s="25" t="s">
        <v>540</v>
      </c>
      <c r="B767" s="25" t="s">
        <v>2068</v>
      </c>
      <c r="C767" s="25" t="s">
        <v>294</v>
      </c>
      <c r="D767" s="25">
        <v>100</v>
      </c>
      <c r="E767" s="25" t="s">
        <v>295</v>
      </c>
      <c r="F767" s="25" t="s">
        <v>2069</v>
      </c>
      <c r="G767" s="96">
        <v>100</v>
      </c>
      <c r="H767" s="25" t="s">
        <v>295</v>
      </c>
      <c r="I767" s="25">
        <v>0.38</v>
      </c>
      <c r="J767" s="25" t="s">
        <v>2069</v>
      </c>
      <c r="K767" s="25">
        <v>0</v>
      </c>
      <c r="L767" s="25" t="s">
        <v>2069</v>
      </c>
      <c r="M767" s="25">
        <v>100</v>
      </c>
      <c r="N767" s="25">
        <v>1</v>
      </c>
      <c r="O767" s="25">
        <v>50</v>
      </c>
      <c r="P767" s="25">
        <v>1</v>
      </c>
      <c r="Q767" s="25">
        <v>2</v>
      </c>
      <c r="R767" s="25">
        <v>37.89</v>
      </c>
      <c r="S767" s="25">
        <v>1</v>
      </c>
      <c r="T767" s="61">
        <v>45107</v>
      </c>
      <c r="U767" s="25"/>
      <c r="V767" s="25"/>
      <c r="W767" s="62"/>
      <c r="X767" s="8"/>
      <c r="Y767" s="8"/>
      <c r="Z767" s="8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</row>
    <row r="768" spans="1:88">
      <c r="A768" s="20" t="s">
        <v>991</v>
      </c>
      <c r="B768" s="20" t="s">
        <v>2070</v>
      </c>
      <c r="C768" s="20" t="s">
        <v>294</v>
      </c>
      <c r="D768" s="20">
        <v>2000</v>
      </c>
      <c r="E768" s="20" t="s">
        <v>332</v>
      </c>
      <c r="F768" s="20" t="s">
        <v>2071</v>
      </c>
      <c r="G768" s="97">
        <v>20</v>
      </c>
      <c r="H768" s="20" t="s">
        <v>382</v>
      </c>
      <c r="I768" s="20">
        <v>0.19</v>
      </c>
      <c r="J768" s="20" t="s">
        <v>2071</v>
      </c>
      <c r="K768" s="20"/>
      <c r="L768" s="20" t="s">
        <v>2071</v>
      </c>
      <c r="M768" s="20">
        <v>20</v>
      </c>
      <c r="N768" s="20">
        <v>10</v>
      </c>
      <c r="O768" s="20">
        <v>50</v>
      </c>
      <c r="P768" s="20">
        <v>1</v>
      </c>
      <c r="Q768" s="20">
        <v>2</v>
      </c>
      <c r="R768" s="20">
        <v>37.89</v>
      </c>
      <c r="S768" s="20">
        <v>1</v>
      </c>
      <c r="T768" s="55">
        <v>45107</v>
      </c>
      <c r="U768" s="20"/>
      <c r="V768" s="20"/>
      <c r="W768" s="60"/>
      <c r="X768" s="8"/>
      <c r="Y768" s="8"/>
      <c r="Z768" s="8"/>
    </row>
    <row r="769" spans="1:88" s="83" customFormat="1">
      <c r="A769" s="25" t="s">
        <v>991</v>
      </c>
      <c r="B769" s="25" t="s">
        <v>2072</v>
      </c>
      <c r="C769" s="25" t="s">
        <v>294</v>
      </c>
      <c r="D769" s="25">
        <v>1500</v>
      </c>
      <c r="E769" s="25" t="s">
        <v>332</v>
      </c>
      <c r="F769" s="25" t="s">
        <v>2073</v>
      </c>
      <c r="G769" s="96">
        <v>1.5</v>
      </c>
      <c r="H769" s="25" t="s">
        <v>382</v>
      </c>
      <c r="I769" s="25">
        <v>1.46</v>
      </c>
      <c r="J769" s="25" t="s">
        <v>2073</v>
      </c>
      <c r="K769" s="25"/>
      <c r="L769" s="25" t="s">
        <v>2073</v>
      </c>
      <c r="M769" s="25">
        <v>2</v>
      </c>
      <c r="N769" s="25">
        <v>13</v>
      </c>
      <c r="O769" s="25">
        <v>50</v>
      </c>
      <c r="P769" s="25">
        <v>1</v>
      </c>
      <c r="Q769" s="25">
        <v>2</v>
      </c>
      <c r="R769" s="25">
        <v>37.89</v>
      </c>
      <c r="S769" s="25">
        <v>1</v>
      </c>
      <c r="T769" s="61">
        <v>45107</v>
      </c>
      <c r="U769" s="25"/>
      <c r="V769" s="25"/>
      <c r="W769" s="62"/>
      <c r="X769" s="8"/>
      <c r="Y769" s="8"/>
      <c r="Z769" s="8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</row>
    <row r="770" spans="1:88">
      <c r="A770" s="20" t="s">
        <v>1010</v>
      </c>
      <c r="B770" s="20" t="s">
        <v>2074</v>
      </c>
      <c r="C770" s="20" t="s">
        <v>294</v>
      </c>
      <c r="D770" s="20">
        <v>2900</v>
      </c>
      <c r="E770" s="20" t="s">
        <v>332</v>
      </c>
      <c r="F770" s="20" t="s">
        <v>2075</v>
      </c>
      <c r="G770" s="97">
        <v>2.9</v>
      </c>
      <c r="H770" s="20" t="s">
        <v>382</v>
      </c>
      <c r="I770" s="20">
        <v>2.11</v>
      </c>
      <c r="J770" s="20" t="s">
        <v>2075</v>
      </c>
      <c r="K770" s="20"/>
      <c r="L770" s="20" t="s">
        <v>2075</v>
      </c>
      <c r="M770" s="20">
        <v>3</v>
      </c>
      <c r="N770" s="20">
        <v>6</v>
      </c>
      <c r="O770" s="20">
        <v>100</v>
      </c>
      <c r="P770" s="20">
        <v>1</v>
      </c>
      <c r="Q770" s="20">
        <v>2</v>
      </c>
      <c r="R770" s="20">
        <v>37.89</v>
      </c>
      <c r="S770" s="20">
        <v>1</v>
      </c>
      <c r="T770" s="55">
        <v>45107</v>
      </c>
      <c r="U770" s="20"/>
      <c r="V770" s="20"/>
      <c r="W770" s="60"/>
      <c r="X770" s="8"/>
      <c r="Y770" s="8"/>
      <c r="Z770" s="8"/>
    </row>
    <row r="771" spans="1:88" s="83" customFormat="1">
      <c r="A771" s="25" t="s">
        <v>2076</v>
      </c>
      <c r="B771" s="25" t="s">
        <v>2077</v>
      </c>
      <c r="C771" s="25" t="s">
        <v>294</v>
      </c>
      <c r="D771" s="25">
        <v>450</v>
      </c>
      <c r="E771" s="25" t="s">
        <v>332</v>
      </c>
      <c r="F771" s="25" t="s">
        <v>2078</v>
      </c>
      <c r="G771" s="96">
        <v>6</v>
      </c>
      <c r="H771" s="25" t="s">
        <v>295</v>
      </c>
      <c r="I771" s="25">
        <v>6.32</v>
      </c>
      <c r="J771" s="25" t="s">
        <v>2078</v>
      </c>
      <c r="K771" s="25"/>
      <c r="L771" s="25" t="s">
        <v>2078</v>
      </c>
      <c r="M771" s="25">
        <v>6</v>
      </c>
      <c r="N771" s="25">
        <v>1</v>
      </c>
      <c r="O771" s="25">
        <v>100</v>
      </c>
      <c r="P771" s="25">
        <v>1</v>
      </c>
      <c r="Q771" s="25">
        <v>2</v>
      </c>
      <c r="R771" s="25">
        <v>37.89</v>
      </c>
      <c r="S771" s="25">
        <v>1</v>
      </c>
      <c r="T771" s="61">
        <v>45107</v>
      </c>
      <c r="U771" s="25"/>
      <c r="V771" s="25"/>
      <c r="W771" s="62"/>
      <c r="X771" s="8"/>
      <c r="Y771" s="8"/>
      <c r="Z771" s="8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</row>
    <row r="772" spans="1:88">
      <c r="A772" s="20" t="s">
        <v>2060</v>
      </c>
      <c r="B772" s="20" t="s">
        <v>2079</v>
      </c>
      <c r="C772" s="20" t="s">
        <v>294</v>
      </c>
      <c r="D772" s="20">
        <v>5</v>
      </c>
      <c r="E772" s="20" t="s">
        <v>1823</v>
      </c>
      <c r="F772" s="20" t="s">
        <v>2080</v>
      </c>
      <c r="G772" s="97">
        <v>20</v>
      </c>
      <c r="H772" s="20" t="s">
        <v>295</v>
      </c>
      <c r="I772" s="20">
        <v>7.69</v>
      </c>
      <c r="J772" s="20" t="s">
        <v>2080</v>
      </c>
      <c r="K772" s="20">
        <v>0</v>
      </c>
      <c r="L772" s="20" t="s">
        <v>2080</v>
      </c>
      <c r="M772" s="20">
        <v>1</v>
      </c>
      <c r="N772" s="20">
        <v>5</v>
      </c>
      <c r="O772" s="20">
        <v>50</v>
      </c>
      <c r="P772" s="20">
        <v>1</v>
      </c>
      <c r="Q772" s="20">
        <v>2</v>
      </c>
      <c r="R772" s="20">
        <v>38.47</v>
      </c>
      <c r="S772" s="20">
        <v>1</v>
      </c>
      <c r="T772" s="55">
        <v>45107</v>
      </c>
      <c r="U772" s="20"/>
      <c r="V772" s="20"/>
      <c r="W772" s="60"/>
      <c r="X772" s="8"/>
      <c r="Y772" s="8"/>
      <c r="Z772" s="8"/>
    </row>
    <row r="773" spans="1:88" s="83" customFormat="1">
      <c r="A773" s="25" t="s">
        <v>1128</v>
      </c>
      <c r="B773" s="25" t="s">
        <v>2081</v>
      </c>
      <c r="C773" s="25" t="s">
        <v>294</v>
      </c>
      <c r="D773" s="25">
        <v>10</v>
      </c>
      <c r="E773" s="25" t="s">
        <v>332</v>
      </c>
      <c r="F773" s="25" t="s">
        <v>2082</v>
      </c>
      <c r="G773" s="96">
        <v>96</v>
      </c>
      <c r="H773" s="25" t="s">
        <v>295</v>
      </c>
      <c r="I773" s="25">
        <v>0.1</v>
      </c>
      <c r="J773" s="25" t="s">
        <v>2082</v>
      </c>
      <c r="K773" s="25"/>
      <c r="L773" s="25" t="s">
        <v>2082</v>
      </c>
      <c r="M773" s="25">
        <v>96</v>
      </c>
      <c r="N773" s="25">
        <v>4</v>
      </c>
      <c r="O773" s="25">
        <v>100</v>
      </c>
      <c r="P773" s="25">
        <v>1</v>
      </c>
      <c r="Q773" s="25">
        <v>2</v>
      </c>
      <c r="R773" s="25">
        <v>38.89</v>
      </c>
      <c r="S773" s="25">
        <v>1</v>
      </c>
      <c r="T773" s="61">
        <v>45107</v>
      </c>
      <c r="U773" s="25"/>
      <c r="V773" s="25"/>
      <c r="W773" s="62"/>
      <c r="X773" s="8"/>
      <c r="Y773" s="8"/>
      <c r="Z773" s="8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</row>
    <row r="774" spans="1:88">
      <c r="A774" s="20" t="s">
        <v>870</v>
      </c>
      <c r="B774" s="20" t="s">
        <v>2083</v>
      </c>
      <c r="C774" s="20" t="s">
        <v>294</v>
      </c>
      <c r="D774" s="20">
        <v>10000</v>
      </c>
      <c r="E774" s="20" t="s">
        <v>332</v>
      </c>
      <c r="F774" s="20" t="s">
        <v>2084</v>
      </c>
      <c r="G774" s="97">
        <v>10</v>
      </c>
      <c r="H774" s="20" t="s">
        <v>382</v>
      </c>
      <c r="I774" s="20">
        <v>3.89</v>
      </c>
      <c r="J774" s="20" t="s">
        <v>2084</v>
      </c>
      <c r="K774" s="20"/>
      <c r="L774" s="20" t="s">
        <v>2084</v>
      </c>
      <c r="M774" s="20">
        <v>10</v>
      </c>
      <c r="N774" s="20">
        <v>1</v>
      </c>
      <c r="O774" s="20">
        <v>100</v>
      </c>
      <c r="P774" s="20">
        <v>1</v>
      </c>
      <c r="Q774" s="20">
        <v>2</v>
      </c>
      <c r="R774" s="20">
        <v>38.89</v>
      </c>
      <c r="S774" s="20">
        <v>1</v>
      </c>
      <c r="T774" s="55">
        <v>45107</v>
      </c>
      <c r="U774" s="20"/>
      <c r="V774" s="20"/>
      <c r="W774" s="60"/>
      <c r="X774" s="8"/>
      <c r="Y774" s="8"/>
      <c r="Z774" s="8"/>
    </row>
    <row r="775" spans="1:88" s="83" customFormat="1">
      <c r="A775" s="25" t="s">
        <v>2085</v>
      </c>
      <c r="B775" s="25" t="s">
        <v>2085</v>
      </c>
      <c r="C775" s="25" t="s">
        <v>294</v>
      </c>
      <c r="D775" s="25">
        <v>25000</v>
      </c>
      <c r="E775" s="25" t="s">
        <v>332</v>
      </c>
      <c r="F775" s="25" t="s">
        <v>2086</v>
      </c>
      <c r="G775" s="96">
        <v>25</v>
      </c>
      <c r="H775" s="25" t="s">
        <v>382</v>
      </c>
      <c r="I775" s="25">
        <v>1.56</v>
      </c>
      <c r="J775" s="25" t="s">
        <v>2086</v>
      </c>
      <c r="K775" s="25"/>
      <c r="L775" s="25" t="s">
        <v>2086</v>
      </c>
      <c r="M775" s="25">
        <v>25</v>
      </c>
      <c r="N775" s="25">
        <v>1</v>
      </c>
      <c r="O775" s="25">
        <v>100</v>
      </c>
      <c r="P775" s="25">
        <v>1</v>
      </c>
      <c r="Q775" s="25">
        <v>2</v>
      </c>
      <c r="R775" s="25">
        <v>38.89</v>
      </c>
      <c r="S775" s="25">
        <v>1</v>
      </c>
      <c r="T775" s="61">
        <v>45107</v>
      </c>
      <c r="U775" s="25"/>
      <c r="V775" s="25"/>
      <c r="W775" s="62"/>
      <c r="X775" s="8"/>
      <c r="Y775" s="8"/>
      <c r="Z775" s="8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</row>
    <row r="776" spans="1:88">
      <c r="A776" s="20">
        <v>1014</v>
      </c>
      <c r="B776" s="20" t="s">
        <v>2087</v>
      </c>
      <c r="C776" s="20" t="s">
        <v>294</v>
      </c>
      <c r="D776" s="20">
        <v>1000</v>
      </c>
      <c r="E776" s="20" t="s">
        <v>327</v>
      </c>
      <c r="F776" s="20" t="s">
        <v>2088</v>
      </c>
      <c r="G776" s="97">
        <v>10</v>
      </c>
      <c r="H776" s="20" t="s">
        <v>329</v>
      </c>
      <c r="I776" s="20">
        <v>3.97</v>
      </c>
      <c r="J776" s="20" t="s">
        <v>2088</v>
      </c>
      <c r="K776" s="20">
        <v>0</v>
      </c>
      <c r="L776" s="20" t="s">
        <v>2088</v>
      </c>
      <c r="M776" s="20">
        <v>10</v>
      </c>
      <c r="N776" s="20">
        <v>1</v>
      </c>
      <c r="O776" s="20">
        <v>50</v>
      </c>
      <c r="P776" s="20">
        <v>1</v>
      </c>
      <c r="Q776" s="20">
        <v>2</v>
      </c>
      <c r="R776" s="20">
        <v>39.74</v>
      </c>
      <c r="S776" s="20">
        <v>1</v>
      </c>
      <c r="T776" s="55">
        <v>45107</v>
      </c>
      <c r="U776" s="20"/>
      <c r="V776" s="20"/>
      <c r="W776" s="60"/>
      <c r="X776" s="8"/>
      <c r="Y776" s="8"/>
      <c r="Z776" s="8"/>
    </row>
    <row r="777" spans="1:88" s="83" customFormat="1">
      <c r="A777" s="25">
        <v>33070</v>
      </c>
      <c r="B777" s="25" t="s">
        <v>2089</v>
      </c>
      <c r="C777" s="25" t="s">
        <v>294</v>
      </c>
      <c r="D777" s="25">
        <v>1000</v>
      </c>
      <c r="E777" s="25" t="s">
        <v>332</v>
      </c>
      <c r="F777" s="25" t="s">
        <v>2090</v>
      </c>
      <c r="G777" s="96">
        <v>1</v>
      </c>
      <c r="H777" s="25" t="s">
        <v>382</v>
      </c>
      <c r="I777" s="25">
        <v>40</v>
      </c>
      <c r="J777" s="25" t="s">
        <v>2090</v>
      </c>
      <c r="K777" s="25"/>
      <c r="L777" s="25" t="s">
        <v>2090</v>
      </c>
      <c r="M777" s="25">
        <v>1</v>
      </c>
      <c r="N777" s="25">
        <v>1</v>
      </c>
      <c r="O777" s="25">
        <v>100</v>
      </c>
      <c r="P777" s="25">
        <v>1</v>
      </c>
      <c r="Q777" s="25">
        <v>2</v>
      </c>
      <c r="R777" s="25">
        <v>40</v>
      </c>
      <c r="S777" s="25">
        <v>1</v>
      </c>
      <c r="T777" s="61">
        <v>45107</v>
      </c>
      <c r="U777" s="25"/>
      <c r="V777" s="25"/>
      <c r="W777" s="62"/>
      <c r="X777" s="8"/>
      <c r="Y777" s="8"/>
      <c r="Z777" s="8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</row>
    <row r="778" spans="1:88">
      <c r="A778" s="20" t="s">
        <v>2091</v>
      </c>
      <c r="B778" s="20" t="s">
        <v>2091</v>
      </c>
      <c r="C778" s="20" t="s">
        <v>294</v>
      </c>
      <c r="D778" s="20">
        <v>20000</v>
      </c>
      <c r="E778" s="20" t="s">
        <v>332</v>
      </c>
      <c r="F778" s="20" t="s">
        <v>2092</v>
      </c>
      <c r="G778" s="97">
        <v>20</v>
      </c>
      <c r="H778" s="20" t="s">
        <v>382</v>
      </c>
      <c r="I778" s="20">
        <v>2</v>
      </c>
      <c r="J778" s="20" t="s">
        <v>2092</v>
      </c>
      <c r="K778" s="20"/>
      <c r="L778" s="20" t="s">
        <v>2092</v>
      </c>
      <c r="M778" s="20">
        <v>20</v>
      </c>
      <c r="N778" s="20">
        <v>1</v>
      </c>
      <c r="O778" s="20">
        <v>100</v>
      </c>
      <c r="P778" s="20">
        <v>1</v>
      </c>
      <c r="Q778" s="20">
        <v>2</v>
      </c>
      <c r="R778" s="20">
        <v>40</v>
      </c>
      <c r="S778" s="20">
        <v>1</v>
      </c>
      <c r="T778" s="55">
        <v>45107</v>
      </c>
      <c r="U778" s="20"/>
      <c r="V778" s="20"/>
      <c r="W778" s="60"/>
      <c r="X778" s="8"/>
      <c r="Y778" s="8"/>
      <c r="Z778" s="8"/>
    </row>
    <row r="779" spans="1:88" s="83" customFormat="1">
      <c r="A779" s="25" t="s">
        <v>1184</v>
      </c>
      <c r="B779" s="25" t="s">
        <v>2093</v>
      </c>
      <c r="C779" s="25" t="s">
        <v>294</v>
      </c>
      <c r="D779" s="25">
        <v>5000</v>
      </c>
      <c r="E779" s="25" t="s">
        <v>332</v>
      </c>
      <c r="F779" s="25" t="s">
        <v>2094</v>
      </c>
      <c r="G779" s="96">
        <v>5</v>
      </c>
      <c r="H779" s="25" t="s">
        <v>382</v>
      </c>
      <c r="I779" s="25">
        <v>8.08</v>
      </c>
      <c r="J779" s="25" t="s">
        <v>2094</v>
      </c>
      <c r="K779" s="25">
        <v>0</v>
      </c>
      <c r="L779" s="25" t="s">
        <v>2094</v>
      </c>
      <c r="M779" s="25">
        <v>5</v>
      </c>
      <c r="N779" s="25">
        <v>1</v>
      </c>
      <c r="O779" s="25">
        <v>50</v>
      </c>
      <c r="P779" s="25">
        <v>1</v>
      </c>
      <c r="Q779" s="25">
        <v>2</v>
      </c>
      <c r="R779" s="25">
        <v>40.42</v>
      </c>
      <c r="S779" s="25">
        <v>1</v>
      </c>
      <c r="T779" s="61">
        <v>45107</v>
      </c>
      <c r="U779" s="25"/>
      <c r="V779" s="25"/>
      <c r="W779" s="62"/>
      <c r="X779" s="8"/>
      <c r="Y779" s="8"/>
      <c r="Z779" s="8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</row>
    <row r="780" spans="1:88">
      <c r="A780" s="20" t="s">
        <v>750</v>
      </c>
      <c r="B780" s="20" t="s">
        <v>2095</v>
      </c>
      <c r="C780" s="20" t="s">
        <v>294</v>
      </c>
      <c r="D780" s="20">
        <v>15</v>
      </c>
      <c r="E780" s="20" t="s">
        <v>295</v>
      </c>
      <c r="F780" s="20" t="s">
        <v>2096</v>
      </c>
      <c r="G780" s="97">
        <v>15</v>
      </c>
      <c r="H780" s="20" t="s">
        <v>295</v>
      </c>
      <c r="I780" s="20">
        <v>0.23</v>
      </c>
      <c r="J780" s="20" t="s">
        <v>2096</v>
      </c>
      <c r="K780" s="20">
        <v>0</v>
      </c>
      <c r="L780" s="20" t="s">
        <v>2096</v>
      </c>
      <c r="M780" s="20">
        <v>15</v>
      </c>
      <c r="N780" s="20">
        <v>12</v>
      </c>
      <c r="O780" s="20">
        <v>50</v>
      </c>
      <c r="P780" s="20">
        <v>1</v>
      </c>
      <c r="Q780" s="20">
        <v>2</v>
      </c>
      <c r="R780" s="20">
        <v>40.630000000000003</v>
      </c>
      <c r="S780" s="20">
        <v>1</v>
      </c>
      <c r="T780" s="55">
        <v>45107</v>
      </c>
      <c r="U780" s="20"/>
      <c r="V780" s="20"/>
      <c r="W780" s="60"/>
      <c r="X780" s="8"/>
      <c r="Y780" s="8"/>
      <c r="Z780" s="8"/>
    </row>
    <row r="781" spans="1:88" s="83" customFormat="1">
      <c r="A781" s="25" t="s">
        <v>981</v>
      </c>
      <c r="B781" s="25" t="s">
        <v>2097</v>
      </c>
      <c r="C781" s="25" t="s">
        <v>294</v>
      </c>
      <c r="D781" s="25">
        <v>7</v>
      </c>
      <c r="E781" s="25" t="s">
        <v>332</v>
      </c>
      <c r="F781" s="25" t="s">
        <v>2098</v>
      </c>
      <c r="G781" s="96">
        <v>100</v>
      </c>
      <c r="H781" s="25" t="s">
        <v>295</v>
      </c>
      <c r="I781" s="25">
        <v>7.0000000000000007E-2</v>
      </c>
      <c r="J781" s="25" t="s">
        <v>2098</v>
      </c>
      <c r="K781" s="25">
        <v>0</v>
      </c>
      <c r="L781" s="25" t="s">
        <v>2098</v>
      </c>
      <c r="M781" s="25">
        <v>100</v>
      </c>
      <c r="N781" s="25">
        <v>6</v>
      </c>
      <c r="O781" s="25">
        <v>50</v>
      </c>
      <c r="P781" s="25">
        <v>1</v>
      </c>
      <c r="Q781" s="25">
        <v>2</v>
      </c>
      <c r="R781" s="25">
        <v>40.68</v>
      </c>
      <c r="S781" s="25">
        <v>1</v>
      </c>
      <c r="T781" s="61">
        <v>45107</v>
      </c>
      <c r="U781" s="25"/>
      <c r="V781" s="25"/>
      <c r="W781" s="62"/>
      <c r="X781" s="8"/>
      <c r="Y781" s="8"/>
      <c r="Z781" s="8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</row>
    <row r="782" spans="1:88">
      <c r="A782" s="20" t="s">
        <v>826</v>
      </c>
      <c r="B782" s="20" t="s">
        <v>2099</v>
      </c>
      <c r="C782" s="20" t="s">
        <v>294</v>
      </c>
      <c r="D782" s="20">
        <v>800</v>
      </c>
      <c r="E782" s="20" t="s">
        <v>332</v>
      </c>
      <c r="F782" s="20" t="s">
        <v>2100</v>
      </c>
      <c r="G782" s="97">
        <v>12</v>
      </c>
      <c r="H782" s="20" t="s">
        <v>295</v>
      </c>
      <c r="I782" s="20">
        <v>3.42</v>
      </c>
      <c r="J782" s="20" t="s">
        <v>2100</v>
      </c>
      <c r="K782" s="20">
        <v>0</v>
      </c>
      <c r="L782" s="20" t="s">
        <v>2100</v>
      </c>
      <c r="M782" s="20">
        <v>12</v>
      </c>
      <c r="N782" s="20">
        <v>1</v>
      </c>
      <c r="O782" s="20">
        <v>50</v>
      </c>
      <c r="P782" s="20">
        <v>1</v>
      </c>
      <c r="Q782" s="20">
        <v>2</v>
      </c>
      <c r="R782" s="20">
        <v>41.05</v>
      </c>
      <c r="S782" s="20">
        <v>1</v>
      </c>
      <c r="T782" s="55">
        <v>45107</v>
      </c>
      <c r="U782" s="20"/>
      <c r="V782" s="20"/>
      <c r="W782" s="60"/>
      <c r="X782" s="8"/>
      <c r="Y782" s="8"/>
      <c r="Z782" s="8"/>
    </row>
    <row r="783" spans="1:88" s="83" customFormat="1">
      <c r="A783" s="25" t="s">
        <v>1692</v>
      </c>
      <c r="B783" s="25" t="s">
        <v>2101</v>
      </c>
      <c r="C783" s="25" t="s">
        <v>294</v>
      </c>
      <c r="D783" s="25">
        <v>125</v>
      </c>
      <c r="E783" s="25" t="s">
        <v>332</v>
      </c>
      <c r="F783" s="25" t="s">
        <v>2102</v>
      </c>
      <c r="G783" s="96">
        <v>1.5</v>
      </c>
      <c r="H783" s="25" t="s">
        <v>382</v>
      </c>
      <c r="I783" s="25">
        <v>10.4</v>
      </c>
      <c r="J783" s="25" t="s">
        <v>2102</v>
      </c>
      <c r="K783" s="25"/>
      <c r="L783" s="25" t="s">
        <v>2102</v>
      </c>
      <c r="M783" s="25">
        <v>2</v>
      </c>
      <c r="N783" s="25">
        <v>2</v>
      </c>
      <c r="O783" s="25">
        <v>100</v>
      </c>
      <c r="P783" s="25">
        <v>1</v>
      </c>
      <c r="Q783" s="25">
        <v>2</v>
      </c>
      <c r="R783" s="25">
        <v>41.58</v>
      </c>
      <c r="S783" s="25">
        <v>1</v>
      </c>
      <c r="T783" s="61">
        <v>45107</v>
      </c>
      <c r="U783" s="25"/>
      <c r="V783" s="25"/>
      <c r="W783" s="62"/>
      <c r="X783" s="8"/>
      <c r="Y783" s="8"/>
      <c r="Z783" s="8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</row>
    <row r="784" spans="1:88">
      <c r="A784" s="20" t="s">
        <v>2103</v>
      </c>
      <c r="B784" s="20" t="s">
        <v>2104</v>
      </c>
      <c r="C784" s="20" t="s">
        <v>294</v>
      </c>
      <c r="D784" s="20">
        <v>200</v>
      </c>
      <c r="E784" s="20" t="s">
        <v>332</v>
      </c>
      <c r="F784" s="20" t="s">
        <v>2105</v>
      </c>
      <c r="G784" s="97">
        <v>4</v>
      </c>
      <c r="H784" s="20" t="s">
        <v>295</v>
      </c>
      <c r="I784" s="20">
        <v>10.46</v>
      </c>
      <c r="J784" s="20" t="s">
        <v>2105</v>
      </c>
      <c r="K784" s="20"/>
      <c r="L784" s="20" t="s">
        <v>2105</v>
      </c>
      <c r="M784" s="20">
        <v>4</v>
      </c>
      <c r="N784" s="20">
        <v>1</v>
      </c>
      <c r="O784" s="20">
        <v>100</v>
      </c>
      <c r="P784" s="20">
        <v>1</v>
      </c>
      <c r="Q784" s="20">
        <v>2</v>
      </c>
      <c r="R784" s="20">
        <v>41.84</v>
      </c>
      <c r="S784" s="20">
        <v>1</v>
      </c>
      <c r="T784" s="55">
        <v>45107</v>
      </c>
      <c r="U784" s="20"/>
      <c r="V784" s="20"/>
      <c r="W784" s="60"/>
      <c r="X784" s="8"/>
      <c r="Y784" s="8"/>
      <c r="Z784" s="8"/>
    </row>
    <row r="785" spans="1:88" s="83" customFormat="1">
      <c r="A785" s="25" t="s">
        <v>1093</v>
      </c>
      <c r="B785" s="25" t="s">
        <v>2106</v>
      </c>
      <c r="C785" s="25" t="s">
        <v>294</v>
      </c>
      <c r="D785" s="25">
        <v>250</v>
      </c>
      <c r="E785" s="25" t="s">
        <v>327</v>
      </c>
      <c r="F785" s="25" t="s">
        <v>2107</v>
      </c>
      <c r="G785" s="96">
        <v>6</v>
      </c>
      <c r="H785" s="25" t="s">
        <v>295</v>
      </c>
      <c r="I785" s="25">
        <v>7.01</v>
      </c>
      <c r="J785" s="25" t="s">
        <v>2107</v>
      </c>
      <c r="K785" s="25"/>
      <c r="L785" s="25" t="s">
        <v>2107</v>
      </c>
      <c r="M785" s="25">
        <v>6</v>
      </c>
      <c r="N785" s="25">
        <v>1</v>
      </c>
      <c r="O785" s="25">
        <v>100</v>
      </c>
      <c r="P785" s="25">
        <v>1</v>
      </c>
      <c r="Q785" s="25">
        <v>2</v>
      </c>
      <c r="R785" s="25">
        <v>42.05</v>
      </c>
      <c r="S785" s="25">
        <v>1</v>
      </c>
      <c r="T785" s="61">
        <v>45107</v>
      </c>
      <c r="U785" s="25"/>
      <c r="V785" s="25"/>
      <c r="W785" s="62"/>
      <c r="X785" s="8"/>
      <c r="Y785" s="8"/>
      <c r="Z785" s="8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</row>
    <row r="786" spans="1:88">
      <c r="A786" s="20" t="s">
        <v>2108</v>
      </c>
      <c r="B786" s="20" t="s">
        <v>2109</v>
      </c>
      <c r="C786" s="20" t="s">
        <v>294</v>
      </c>
      <c r="D786" s="20">
        <v>5000</v>
      </c>
      <c r="E786" s="20" t="s">
        <v>332</v>
      </c>
      <c r="F786" s="20" t="s">
        <v>2110</v>
      </c>
      <c r="G786" s="97">
        <v>5</v>
      </c>
      <c r="H786" s="20" t="s">
        <v>382</v>
      </c>
      <c r="I786" s="20">
        <v>8.41</v>
      </c>
      <c r="J786" s="20" t="s">
        <v>2110</v>
      </c>
      <c r="K786" s="20">
        <v>0</v>
      </c>
      <c r="L786" s="20" t="s">
        <v>2110</v>
      </c>
      <c r="M786" s="20">
        <v>5</v>
      </c>
      <c r="N786" s="20">
        <v>1</v>
      </c>
      <c r="O786" s="20">
        <v>50</v>
      </c>
      <c r="P786" s="20">
        <v>1</v>
      </c>
      <c r="Q786" s="20">
        <v>2</v>
      </c>
      <c r="R786" s="20">
        <v>42.05</v>
      </c>
      <c r="S786" s="20">
        <v>1</v>
      </c>
      <c r="T786" s="55">
        <v>45107</v>
      </c>
      <c r="U786" s="20"/>
      <c r="V786" s="20"/>
      <c r="W786" s="60"/>
      <c r="X786" s="8"/>
      <c r="Y786" s="8"/>
      <c r="Z786" s="8"/>
    </row>
    <row r="787" spans="1:88" s="83" customFormat="1">
      <c r="A787" s="25" t="s">
        <v>789</v>
      </c>
      <c r="B787" s="25" t="s">
        <v>2111</v>
      </c>
      <c r="C787" s="25" t="s">
        <v>294</v>
      </c>
      <c r="D787" s="25">
        <v>730</v>
      </c>
      <c r="E787" s="25" t="s">
        <v>327</v>
      </c>
      <c r="F787" s="25" t="s">
        <v>2112</v>
      </c>
      <c r="G787" s="96">
        <v>12</v>
      </c>
      <c r="H787" s="25" t="s">
        <v>295</v>
      </c>
      <c r="I787" s="25">
        <v>3.5</v>
      </c>
      <c r="J787" s="25" t="s">
        <v>2112</v>
      </c>
      <c r="K787" s="25"/>
      <c r="L787" s="25" t="s">
        <v>2112</v>
      </c>
      <c r="M787" s="25">
        <v>12</v>
      </c>
      <c r="N787" s="25">
        <v>1</v>
      </c>
      <c r="O787" s="25">
        <v>100</v>
      </c>
      <c r="P787" s="25">
        <v>1</v>
      </c>
      <c r="Q787" s="25">
        <v>2</v>
      </c>
      <c r="R787" s="25">
        <v>42.05</v>
      </c>
      <c r="S787" s="25">
        <v>1</v>
      </c>
      <c r="T787" s="61">
        <v>45107</v>
      </c>
      <c r="U787" s="25"/>
      <c r="V787" s="25"/>
      <c r="W787" s="62"/>
      <c r="X787" s="8"/>
      <c r="Y787" s="8"/>
      <c r="Z787" s="8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</row>
    <row r="788" spans="1:88">
      <c r="A788" s="20" t="s">
        <v>2113</v>
      </c>
      <c r="B788" s="20" t="s">
        <v>2114</v>
      </c>
      <c r="C788" s="20" t="s">
        <v>294</v>
      </c>
      <c r="D788" s="20">
        <v>9000</v>
      </c>
      <c r="E788" s="20" t="s">
        <v>332</v>
      </c>
      <c r="F788" s="20" t="s">
        <v>2115</v>
      </c>
      <c r="G788" s="97">
        <v>9</v>
      </c>
      <c r="H788" s="20" t="s">
        <v>382</v>
      </c>
      <c r="I788" s="20">
        <v>4.91</v>
      </c>
      <c r="J788" s="20" t="s">
        <v>2115</v>
      </c>
      <c r="K788" s="20">
        <v>0</v>
      </c>
      <c r="L788" s="20" t="s">
        <v>2115</v>
      </c>
      <c r="M788" s="20">
        <v>9</v>
      </c>
      <c r="N788" s="20">
        <v>1</v>
      </c>
      <c r="O788" s="20">
        <v>50</v>
      </c>
      <c r="P788" s="20">
        <v>1</v>
      </c>
      <c r="Q788" s="20">
        <v>2</v>
      </c>
      <c r="R788" s="20">
        <v>44.21</v>
      </c>
      <c r="S788" s="20">
        <v>1</v>
      </c>
      <c r="T788" s="55">
        <v>45107</v>
      </c>
      <c r="U788" s="20"/>
      <c r="V788" s="20"/>
      <c r="W788" s="60"/>
      <c r="X788" s="8"/>
      <c r="Y788" s="8"/>
      <c r="Z788" s="8"/>
    </row>
    <row r="789" spans="1:88" s="83" customFormat="1">
      <c r="A789" s="25" t="s">
        <v>2116</v>
      </c>
      <c r="B789" s="25" t="s">
        <v>2117</v>
      </c>
      <c r="C789" s="25" t="s">
        <v>294</v>
      </c>
      <c r="D789" s="25">
        <v>1000</v>
      </c>
      <c r="E789" s="25" t="s">
        <v>332</v>
      </c>
      <c r="F789" s="25" t="s">
        <v>2118</v>
      </c>
      <c r="G789" s="96">
        <v>1</v>
      </c>
      <c r="H789" s="25" t="s">
        <v>382</v>
      </c>
      <c r="I789" s="25">
        <v>44.74</v>
      </c>
      <c r="J789" s="25" t="s">
        <v>2118</v>
      </c>
      <c r="K789" s="25"/>
      <c r="L789" s="25" t="s">
        <v>2118</v>
      </c>
      <c r="M789" s="25">
        <v>1</v>
      </c>
      <c r="N789" s="25">
        <v>1</v>
      </c>
      <c r="O789" s="25">
        <v>100</v>
      </c>
      <c r="P789" s="25">
        <v>1</v>
      </c>
      <c r="Q789" s="25">
        <v>2</v>
      </c>
      <c r="R789" s="25">
        <v>44.74</v>
      </c>
      <c r="S789" s="25">
        <v>1</v>
      </c>
      <c r="T789" s="61">
        <v>45107</v>
      </c>
      <c r="U789" s="25"/>
      <c r="V789" s="25"/>
      <c r="W789" s="62"/>
      <c r="X789" s="8"/>
      <c r="Y789" s="8"/>
      <c r="Z789" s="8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</row>
    <row r="790" spans="1:88">
      <c r="A790" s="20" t="s">
        <v>2119</v>
      </c>
      <c r="B790" s="20" t="s">
        <v>2120</v>
      </c>
      <c r="C790" s="20" t="s">
        <v>294</v>
      </c>
      <c r="D790" s="20">
        <v>3000</v>
      </c>
      <c r="E790" s="20" t="s">
        <v>327</v>
      </c>
      <c r="F790" s="20" t="s">
        <v>2121</v>
      </c>
      <c r="G790" s="97">
        <v>3</v>
      </c>
      <c r="H790" s="20" t="s">
        <v>329</v>
      </c>
      <c r="I790" s="20">
        <v>14.91</v>
      </c>
      <c r="J790" s="20" t="s">
        <v>2121</v>
      </c>
      <c r="K790" s="20"/>
      <c r="L790" s="20" t="s">
        <v>2121</v>
      </c>
      <c r="M790" s="20">
        <v>3</v>
      </c>
      <c r="N790" s="20">
        <v>1</v>
      </c>
      <c r="O790" s="20">
        <v>100</v>
      </c>
      <c r="P790" s="20">
        <v>1</v>
      </c>
      <c r="Q790" s="20">
        <v>2</v>
      </c>
      <c r="R790" s="20">
        <v>44.74</v>
      </c>
      <c r="S790" s="20">
        <v>1</v>
      </c>
      <c r="T790" s="55">
        <v>45107</v>
      </c>
      <c r="U790" s="20"/>
      <c r="V790" s="20"/>
      <c r="W790" s="60"/>
      <c r="X790" s="8"/>
      <c r="Y790" s="8"/>
      <c r="Z790" s="8"/>
    </row>
    <row r="791" spans="1:88" s="83" customFormat="1">
      <c r="A791" s="25" t="s">
        <v>2122</v>
      </c>
      <c r="B791" s="25" t="s">
        <v>2123</v>
      </c>
      <c r="C791" s="25" t="s">
        <v>294</v>
      </c>
      <c r="D791" s="25">
        <v>3750</v>
      </c>
      <c r="E791" s="25" t="s">
        <v>332</v>
      </c>
      <c r="F791" s="25" t="s">
        <v>2124</v>
      </c>
      <c r="G791" s="96">
        <v>3.75</v>
      </c>
      <c r="H791" s="25" t="s">
        <v>382</v>
      </c>
      <c r="I791" s="25">
        <v>11.19</v>
      </c>
      <c r="J791" s="25" t="s">
        <v>2124</v>
      </c>
      <c r="K791" s="25">
        <v>0</v>
      </c>
      <c r="L791" s="25" t="s">
        <v>2124</v>
      </c>
      <c r="M791" s="25">
        <v>4</v>
      </c>
      <c r="N791" s="25">
        <v>1</v>
      </c>
      <c r="O791" s="25">
        <v>50</v>
      </c>
      <c r="P791" s="25">
        <v>1</v>
      </c>
      <c r="Q791" s="25">
        <v>2</v>
      </c>
      <c r="R791" s="25">
        <v>44.74</v>
      </c>
      <c r="S791" s="25">
        <v>1</v>
      </c>
      <c r="T791" s="61">
        <v>45107</v>
      </c>
      <c r="U791" s="25"/>
      <c r="V791" s="25"/>
      <c r="W791" s="62"/>
      <c r="X791" s="8"/>
      <c r="Y791" s="8"/>
      <c r="Z791" s="8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</row>
    <row r="792" spans="1:88">
      <c r="A792" s="20" t="s">
        <v>2125</v>
      </c>
      <c r="B792" s="20" t="s">
        <v>2126</v>
      </c>
      <c r="C792" s="20" t="s">
        <v>294</v>
      </c>
      <c r="D792" s="20">
        <v>1000</v>
      </c>
      <c r="E792" s="20" t="s">
        <v>332</v>
      </c>
      <c r="F792" s="20" t="s">
        <v>2127</v>
      </c>
      <c r="G792" s="97">
        <v>1</v>
      </c>
      <c r="H792" s="20" t="s">
        <v>382</v>
      </c>
      <c r="I792" s="20">
        <v>44.74</v>
      </c>
      <c r="J792" s="20" t="s">
        <v>2127</v>
      </c>
      <c r="K792" s="20"/>
      <c r="L792" s="20" t="s">
        <v>2127</v>
      </c>
      <c r="M792" s="20">
        <v>1</v>
      </c>
      <c r="N792" s="20">
        <v>1</v>
      </c>
      <c r="O792" s="20">
        <v>100</v>
      </c>
      <c r="P792" s="20">
        <v>1</v>
      </c>
      <c r="Q792" s="20">
        <v>2</v>
      </c>
      <c r="R792" s="20">
        <v>44.74</v>
      </c>
      <c r="S792" s="20">
        <v>1</v>
      </c>
      <c r="T792" s="55">
        <v>45107</v>
      </c>
      <c r="U792" s="20"/>
      <c r="V792" s="20"/>
      <c r="W792" s="60"/>
      <c r="X792" s="8"/>
      <c r="Y792" s="8"/>
      <c r="Z792" s="8"/>
    </row>
    <row r="793" spans="1:88" s="83" customFormat="1">
      <c r="A793" s="25" t="s">
        <v>2128</v>
      </c>
      <c r="B793" s="25" t="s">
        <v>2129</v>
      </c>
      <c r="C793" s="25" t="s">
        <v>294</v>
      </c>
      <c r="D793" s="25">
        <v>2400</v>
      </c>
      <c r="E793" s="25" t="s">
        <v>332</v>
      </c>
      <c r="F793" s="25" t="s">
        <v>2130</v>
      </c>
      <c r="G793" s="96">
        <v>2.4</v>
      </c>
      <c r="H793" s="25" t="s">
        <v>382</v>
      </c>
      <c r="I793" s="25">
        <v>11.26</v>
      </c>
      <c r="J793" s="25" t="s">
        <v>2130</v>
      </c>
      <c r="K793" s="25"/>
      <c r="L793" s="25" t="s">
        <v>2130</v>
      </c>
      <c r="M793" s="25">
        <v>2</v>
      </c>
      <c r="N793" s="25">
        <v>2</v>
      </c>
      <c r="O793" s="25">
        <v>100</v>
      </c>
      <c r="P793" s="25">
        <v>1</v>
      </c>
      <c r="Q793" s="25">
        <v>2</v>
      </c>
      <c r="R793" s="25">
        <v>45.05</v>
      </c>
      <c r="S793" s="25">
        <v>1</v>
      </c>
      <c r="T793" s="61">
        <v>45107</v>
      </c>
      <c r="U793" s="25"/>
      <c r="V793" s="25"/>
      <c r="W793" s="62"/>
      <c r="X793" s="8"/>
      <c r="Y793" s="8"/>
      <c r="Z793" s="8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</row>
    <row r="794" spans="1:88">
      <c r="A794" s="20" t="s">
        <v>1440</v>
      </c>
      <c r="B794" s="20" t="s">
        <v>2131</v>
      </c>
      <c r="C794" s="20" t="s">
        <v>294</v>
      </c>
      <c r="D794" s="20">
        <v>20000</v>
      </c>
      <c r="E794" s="20" t="s">
        <v>332</v>
      </c>
      <c r="F794" s="20" t="s">
        <v>2132</v>
      </c>
      <c r="G794" s="97">
        <v>20</v>
      </c>
      <c r="H794" s="20" t="s">
        <v>382</v>
      </c>
      <c r="I794" s="20">
        <v>2.3199999999999998</v>
      </c>
      <c r="J794" s="20" t="s">
        <v>2132</v>
      </c>
      <c r="K794" s="20"/>
      <c r="L794" s="20" t="s">
        <v>2132</v>
      </c>
      <c r="M794" s="20">
        <v>20</v>
      </c>
      <c r="N794" s="20">
        <v>1</v>
      </c>
      <c r="O794" s="20">
        <v>100</v>
      </c>
      <c r="P794" s="20">
        <v>1</v>
      </c>
      <c r="Q794" s="20">
        <v>2</v>
      </c>
      <c r="R794" s="20">
        <v>46.32</v>
      </c>
      <c r="S794" s="20">
        <v>1</v>
      </c>
      <c r="T794" s="55">
        <v>45107</v>
      </c>
      <c r="U794" s="20"/>
      <c r="V794" s="20"/>
      <c r="W794" s="60"/>
      <c r="X794" s="8"/>
      <c r="Y794" s="8"/>
      <c r="Z794" s="8"/>
    </row>
    <row r="795" spans="1:88" s="83" customFormat="1">
      <c r="A795" s="25" t="s">
        <v>2133</v>
      </c>
      <c r="B795" s="25" t="s">
        <v>2134</v>
      </c>
      <c r="C795" s="25" t="s">
        <v>294</v>
      </c>
      <c r="D795" s="25">
        <v>2500</v>
      </c>
      <c r="E795" s="25" t="s">
        <v>332</v>
      </c>
      <c r="F795" s="25" t="s">
        <v>2135</v>
      </c>
      <c r="G795" s="96">
        <v>2.5</v>
      </c>
      <c r="H795" s="25" t="s">
        <v>382</v>
      </c>
      <c r="I795" s="25">
        <v>3.93</v>
      </c>
      <c r="J795" s="25" t="s">
        <v>2135</v>
      </c>
      <c r="K795" s="25">
        <v>0</v>
      </c>
      <c r="L795" s="25" t="s">
        <v>2135</v>
      </c>
      <c r="M795" s="25">
        <v>3</v>
      </c>
      <c r="N795" s="25">
        <v>4</v>
      </c>
      <c r="O795" s="25">
        <v>50</v>
      </c>
      <c r="P795" s="25">
        <v>1</v>
      </c>
      <c r="Q795" s="25">
        <v>2</v>
      </c>
      <c r="R795" s="25">
        <v>47.21</v>
      </c>
      <c r="S795" s="25">
        <v>1</v>
      </c>
      <c r="T795" s="61">
        <v>45107</v>
      </c>
      <c r="U795" s="25"/>
      <c r="V795" s="25"/>
      <c r="W795" s="62"/>
      <c r="X795" s="8"/>
      <c r="Y795" s="8"/>
      <c r="Z795" s="8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</row>
    <row r="796" spans="1:88">
      <c r="A796" s="20" t="s">
        <v>2091</v>
      </c>
      <c r="B796" s="20" t="s">
        <v>2136</v>
      </c>
      <c r="C796" s="20" t="s">
        <v>294</v>
      </c>
      <c r="D796" s="20">
        <v>1000</v>
      </c>
      <c r="E796" s="20" t="s">
        <v>332</v>
      </c>
      <c r="F796" s="20" t="s">
        <v>2137</v>
      </c>
      <c r="G796" s="97">
        <v>1</v>
      </c>
      <c r="H796" s="20" t="s">
        <v>382</v>
      </c>
      <c r="I796" s="20">
        <v>2.37</v>
      </c>
      <c r="J796" s="20" t="s">
        <v>2137</v>
      </c>
      <c r="K796" s="20"/>
      <c r="L796" s="20" t="s">
        <v>2137</v>
      </c>
      <c r="M796" s="20">
        <v>1</v>
      </c>
      <c r="N796" s="20">
        <v>20</v>
      </c>
      <c r="O796" s="20">
        <v>100</v>
      </c>
      <c r="P796" s="20">
        <v>1</v>
      </c>
      <c r="Q796" s="20">
        <v>2</v>
      </c>
      <c r="R796" s="20">
        <v>47.37</v>
      </c>
      <c r="S796" s="20">
        <v>1</v>
      </c>
      <c r="T796" s="55">
        <v>45107</v>
      </c>
      <c r="U796" s="20"/>
      <c r="V796" s="20"/>
      <c r="W796" s="60"/>
      <c r="X796" s="8"/>
      <c r="Y796" s="8"/>
      <c r="Z796" s="8"/>
    </row>
    <row r="797" spans="1:88" s="83" customFormat="1">
      <c r="A797" s="25">
        <v>8043</v>
      </c>
      <c r="B797" s="25" t="s">
        <v>2138</v>
      </c>
      <c r="C797" s="25" t="s">
        <v>294</v>
      </c>
      <c r="D797" s="25">
        <v>2650</v>
      </c>
      <c r="E797" s="25" t="s">
        <v>327</v>
      </c>
      <c r="F797" s="25" t="s">
        <v>2139</v>
      </c>
      <c r="G797" s="96">
        <v>2.5</v>
      </c>
      <c r="H797" s="25" t="s">
        <v>329</v>
      </c>
      <c r="I797" s="25">
        <v>3.99</v>
      </c>
      <c r="J797" s="25" t="s">
        <v>2139</v>
      </c>
      <c r="K797" s="25"/>
      <c r="L797" s="25" t="s">
        <v>2139</v>
      </c>
      <c r="M797" s="25">
        <v>3</v>
      </c>
      <c r="N797" s="25">
        <v>4</v>
      </c>
      <c r="O797" s="25">
        <v>100</v>
      </c>
      <c r="P797" s="25">
        <v>1</v>
      </c>
      <c r="Q797" s="25">
        <v>2</v>
      </c>
      <c r="R797" s="25">
        <v>47.89</v>
      </c>
      <c r="S797" s="25">
        <v>1</v>
      </c>
      <c r="T797" s="61">
        <v>45107</v>
      </c>
      <c r="U797" s="25"/>
      <c r="V797" s="25"/>
      <c r="W797" s="62"/>
      <c r="X797" s="8"/>
      <c r="Y797" s="8"/>
      <c r="Z797" s="8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</row>
    <row r="798" spans="1:88">
      <c r="A798" s="20" t="s">
        <v>847</v>
      </c>
      <c r="B798" s="20" t="s">
        <v>2140</v>
      </c>
      <c r="C798" s="20" t="s">
        <v>294</v>
      </c>
      <c r="D798" s="20">
        <v>10000</v>
      </c>
      <c r="E798" s="20" t="s">
        <v>332</v>
      </c>
      <c r="F798" s="20" t="s">
        <v>2141</v>
      </c>
      <c r="G798" s="97">
        <v>10</v>
      </c>
      <c r="H798" s="20" t="s">
        <v>382</v>
      </c>
      <c r="I798" s="20">
        <v>4.84</v>
      </c>
      <c r="J798" s="20" t="s">
        <v>2141</v>
      </c>
      <c r="K798" s="20">
        <v>0</v>
      </c>
      <c r="L798" s="20" t="s">
        <v>2141</v>
      </c>
      <c r="M798" s="20">
        <v>10</v>
      </c>
      <c r="N798" s="20">
        <v>1</v>
      </c>
      <c r="O798" s="20">
        <v>50</v>
      </c>
      <c r="P798" s="20">
        <v>1</v>
      </c>
      <c r="Q798" s="20">
        <v>2</v>
      </c>
      <c r="R798" s="20">
        <v>48.42</v>
      </c>
      <c r="S798" s="20">
        <v>1</v>
      </c>
      <c r="T798" s="55">
        <v>45107</v>
      </c>
      <c r="U798" s="20"/>
      <c r="V798" s="20"/>
      <c r="W798" s="60"/>
      <c r="X798" s="8"/>
      <c r="Y798" s="8"/>
      <c r="Z798" s="8"/>
    </row>
    <row r="799" spans="1:88" s="83" customFormat="1">
      <c r="A799" s="25" t="s">
        <v>823</v>
      </c>
      <c r="B799" s="25" t="s">
        <v>2142</v>
      </c>
      <c r="C799" s="25" t="s">
        <v>294</v>
      </c>
      <c r="D799" s="25">
        <v>11</v>
      </c>
      <c r="E799" s="25" t="s">
        <v>295</v>
      </c>
      <c r="F799" s="25" t="s">
        <v>2143</v>
      </c>
      <c r="G799" s="96">
        <v>11</v>
      </c>
      <c r="H799" s="25" t="s">
        <v>295</v>
      </c>
      <c r="I799" s="25">
        <v>4.5</v>
      </c>
      <c r="J799" s="25" t="s">
        <v>2143</v>
      </c>
      <c r="K799" s="25">
        <v>0</v>
      </c>
      <c r="L799" s="25" t="s">
        <v>2143</v>
      </c>
      <c r="M799" s="25">
        <v>11</v>
      </c>
      <c r="N799" s="25">
        <v>1</v>
      </c>
      <c r="O799" s="25">
        <v>50</v>
      </c>
      <c r="P799" s="25">
        <v>1</v>
      </c>
      <c r="Q799" s="25">
        <v>2</v>
      </c>
      <c r="R799" s="25">
        <v>49.47</v>
      </c>
      <c r="S799" s="25">
        <v>1</v>
      </c>
      <c r="T799" s="61">
        <v>45107</v>
      </c>
      <c r="U799" s="25"/>
      <c r="V799" s="25"/>
      <c r="W799" s="62"/>
      <c r="X799" s="8"/>
      <c r="Y799" s="8"/>
      <c r="Z799" s="8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</row>
    <row r="800" spans="1:88">
      <c r="A800" s="20" t="s">
        <v>1904</v>
      </c>
      <c r="B800" s="20" t="s">
        <v>2144</v>
      </c>
      <c r="C800" s="20" t="s">
        <v>294</v>
      </c>
      <c r="D800" s="20">
        <v>5000</v>
      </c>
      <c r="E800" s="20" t="s">
        <v>332</v>
      </c>
      <c r="F800" s="20" t="s">
        <v>2145</v>
      </c>
      <c r="G800" s="97">
        <v>5</v>
      </c>
      <c r="H800" s="20" t="s">
        <v>382</v>
      </c>
      <c r="I800" s="20">
        <v>10</v>
      </c>
      <c r="J800" s="20" t="s">
        <v>2145</v>
      </c>
      <c r="K800" s="20"/>
      <c r="L800" s="20" t="s">
        <v>2145</v>
      </c>
      <c r="M800" s="20">
        <v>5</v>
      </c>
      <c r="N800" s="20">
        <v>1</v>
      </c>
      <c r="O800" s="20">
        <v>100</v>
      </c>
      <c r="P800" s="20">
        <v>1</v>
      </c>
      <c r="Q800" s="20">
        <v>2</v>
      </c>
      <c r="R800" s="20">
        <v>50</v>
      </c>
      <c r="S800" s="20">
        <v>1</v>
      </c>
      <c r="T800" s="55">
        <v>45107</v>
      </c>
      <c r="U800" s="20"/>
      <c r="V800" s="20"/>
      <c r="W800" s="60"/>
      <c r="X800" s="8"/>
      <c r="Y800" s="8"/>
      <c r="Z800" s="8"/>
    </row>
    <row r="801" spans="1:88" s="83" customFormat="1">
      <c r="A801" s="25" t="s">
        <v>1924</v>
      </c>
      <c r="B801" s="25" t="s">
        <v>2146</v>
      </c>
      <c r="C801" s="25" t="s">
        <v>294</v>
      </c>
      <c r="D801" s="25">
        <v>5000</v>
      </c>
      <c r="E801" s="25" t="s">
        <v>332</v>
      </c>
      <c r="F801" s="25" t="s">
        <v>2147</v>
      </c>
      <c r="G801" s="96">
        <v>5</v>
      </c>
      <c r="H801" s="25" t="s">
        <v>382</v>
      </c>
      <c r="I801" s="25">
        <v>5.05</v>
      </c>
      <c r="J801" s="25" t="s">
        <v>2147</v>
      </c>
      <c r="K801" s="25"/>
      <c r="L801" s="25" t="s">
        <v>2147</v>
      </c>
      <c r="M801" s="25">
        <v>5</v>
      </c>
      <c r="N801" s="25">
        <v>2</v>
      </c>
      <c r="O801" s="25">
        <v>100</v>
      </c>
      <c r="P801" s="25">
        <v>1</v>
      </c>
      <c r="Q801" s="25">
        <v>2</v>
      </c>
      <c r="R801" s="25">
        <v>50.53</v>
      </c>
      <c r="S801" s="25">
        <v>1</v>
      </c>
      <c r="T801" s="61">
        <v>45107</v>
      </c>
      <c r="U801" s="25"/>
      <c r="V801" s="25"/>
      <c r="W801" s="62"/>
      <c r="X801" s="8"/>
      <c r="Y801" s="8"/>
      <c r="Z801" s="8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</row>
    <row r="802" spans="1:88">
      <c r="A802" s="20" t="s">
        <v>2148</v>
      </c>
      <c r="B802" s="20" t="s">
        <v>2149</v>
      </c>
      <c r="C802" s="20" t="s">
        <v>294</v>
      </c>
      <c r="D802" s="20">
        <v>20000</v>
      </c>
      <c r="E802" s="20" t="s">
        <v>327</v>
      </c>
      <c r="F802" s="20" t="s">
        <v>2150</v>
      </c>
      <c r="G802" s="97">
        <v>20</v>
      </c>
      <c r="H802" s="20" t="s">
        <v>329</v>
      </c>
      <c r="I802" s="20">
        <v>2.58</v>
      </c>
      <c r="J802" s="20" t="s">
        <v>2150</v>
      </c>
      <c r="K802" s="20">
        <v>0</v>
      </c>
      <c r="L802" s="20" t="s">
        <v>2150</v>
      </c>
      <c r="M802" s="20">
        <v>20</v>
      </c>
      <c r="N802" s="20">
        <v>1</v>
      </c>
      <c r="O802" s="20">
        <v>50</v>
      </c>
      <c r="P802" s="20">
        <v>1</v>
      </c>
      <c r="Q802" s="20">
        <v>2</v>
      </c>
      <c r="R802" s="20">
        <v>51.58</v>
      </c>
      <c r="S802" s="20">
        <v>1</v>
      </c>
      <c r="T802" s="55">
        <v>45107</v>
      </c>
      <c r="U802" s="20"/>
      <c r="V802" s="20"/>
      <c r="W802" s="60"/>
      <c r="X802" s="8"/>
      <c r="Y802" s="8"/>
      <c r="Z802" s="8"/>
    </row>
    <row r="803" spans="1:88" s="83" customFormat="1">
      <c r="A803" s="25">
        <v>603</v>
      </c>
      <c r="B803" s="25" t="s">
        <v>2151</v>
      </c>
      <c r="C803" s="25" t="s">
        <v>294</v>
      </c>
      <c r="D803" s="25">
        <v>5000</v>
      </c>
      <c r="E803" s="25" t="s">
        <v>327</v>
      </c>
      <c r="F803" s="25" t="s">
        <v>2152</v>
      </c>
      <c r="G803" s="96">
        <v>5</v>
      </c>
      <c r="H803" s="25" t="s">
        <v>329</v>
      </c>
      <c r="I803" s="25">
        <v>3.61</v>
      </c>
      <c r="J803" s="25" t="s">
        <v>2152</v>
      </c>
      <c r="K803" s="25"/>
      <c r="L803" s="25" t="s">
        <v>2152</v>
      </c>
      <c r="M803" s="25">
        <v>5</v>
      </c>
      <c r="N803" s="25">
        <v>3</v>
      </c>
      <c r="O803" s="25">
        <v>100</v>
      </c>
      <c r="P803" s="25">
        <v>1</v>
      </c>
      <c r="Q803" s="25">
        <v>2</v>
      </c>
      <c r="R803" s="25">
        <v>54.21</v>
      </c>
      <c r="S803" s="25">
        <v>1</v>
      </c>
      <c r="T803" s="61">
        <v>45107</v>
      </c>
      <c r="U803" s="25"/>
      <c r="V803" s="25"/>
      <c r="W803" s="62"/>
      <c r="X803" s="8"/>
      <c r="Y803" s="8"/>
      <c r="Z803" s="8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</row>
    <row r="804" spans="1:88">
      <c r="A804" s="20" t="s">
        <v>312</v>
      </c>
      <c r="B804" s="20" t="s">
        <v>2153</v>
      </c>
      <c r="C804" s="20" t="s">
        <v>294</v>
      </c>
      <c r="D804" s="20">
        <v>12</v>
      </c>
      <c r="E804" s="20" t="s">
        <v>295</v>
      </c>
      <c r="F804" s="20" t="s">
        <v>2154</v>
      </c>
      <c r="G804" s="97">
        <v>12</v>
      </c>
      <c r="H804" s="20" t="s">
        <v>295</v>
      </c>
      <c r="I804" s="20">
        <v>0.65</v>
      </c>
      <c r="J804" s="20" t="s">
        <v>2154</v>
      </c>
      <c r="K804" s="20"/>
      <c r="L804" s="20" t="s">
        <v>2154</v>
      </c>
      <c r="M804" s="20">
        <v>12</v>
      </c>
      <c r="N804" s="20">
        <v>7</v>
      </c>
      <c r="O804" s="20">
        <v>100</v>
      </c>
      <c r="P804" s="20">
        <v>1</v>
      </c>
      <c r="Q804" s="20">
        <v>2</v>
      </c>
      <c r="R804" s="20">
        <v>54.74</v>
      </c>
      <c r="S804" s="20">
        <v>1</v>
      </c>
      <c r="T804" s="55">
        <v>45107</v>
      </c>
      <c r="U804" s="20"/>
      <c r="V804" s="20"/>
      <c r="W804" s="60"/>
      <c r="X804" s="8"/>
      <c r="Y804" s="8"/>
      <c r="Z804" s="8"/>
    </row>
    <row r="805" spans="1:88" s="83" customFormat="1">
      <c r="A805" s="25" t="s">
        <v>1752</v>
      </c>
      <c r="B805" s="25" t="s">
        <v>2155</v>
      </c>
      <c r="C805" s="25" t="s">
        <v>294</v>
      </c>
      <c r="D805" s="25">
        <v>3000</v>
      </c>
      <c r="E805" s="25" t="s">
        <v>332</v>
      </c>
      <c r="F805" s="25" t="s">
        <v>2156</v>
      </c>
      <c r="G805" s="96">
        <v>3</v>
      </c>
      <c r="H805" s="25" t="s">
        <v>382</v>
      </c>
      <c r="I805" s="25">
        <v>6.41</v>
      </c>
      <c r="J805" s="25" t="s">
        <v>2156</v>
      </c>
      <c r="K805" s="25"/>
      <c r="L805" s="25" t="s">
        <v>2156</v>
      </c>
      <c r="M805" s="25">
        <v>3</v>
      </c>
      <c r="N805" s="25">
        <v>3</v>
      </c>
      <c r="O805" s="25">
        <v>100</v>
      </c>
      <c r="P805" s="25">
        <v>1</v>
      </c>
      <c r="Q805" s="25">
        <v>2</v>
      </c>
      <c r="R805" s="25">
        <v>57.67</v>
      </c>
      <c r="S805" s="25">
        <v>1</v>
      </c>
      <c r="T805" s="61">
        <v>45107</v>
      </c>
      <c r="U805" s="25"/>
      <c r="V805" s="25"/>
      <c r="W805" s="62"/>
      <c r="X805" s="8"/>
      <c r="Y805" s="8"/>
      <c r="Z805" s="8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</row>
    <row r="806" spans="1:88">
      <c r="A806" s="20">
        <v>43054</v>
      </c>
      <c r="B806" s="20" t="s">
        <v>2157</v>
      </c>
      <c r="C806" s="20" t="s">
        <v>294</v>
      </c>
      <c r="D806" s="20">
        <v>800</v>
      </c>
      <c r="E806" s="20" t="s">
        <v>332</v>
      </c>
      <c r="F806" s="20" t="s">
        <v>2158</v>
      </c>
      <c r="G806" s="97">
        <v>6</v>
      </c>
      <c r="H806" s="20" t="s">
        <v>295</v>
      </c>
      <c r="I806" s="20">
        <v>9.65</v>
      </c>
      <c r="J806" s="20" t="s">
        <v>2158</v>
      </c>
      <c r="K806" s="20"/>
      <c r="L806" s="20" t="s">
        <v>2158</v>
      </c>
      <c r="M806" s="20">
        <v>6</v>
      </c>
      <c r="N806" s="20">
        <v>1</v>
      </c>
      <c r="O806" s="20">
        <v>100</v>
      </c>
      <c r="P806" s="20">
        <v>1</v>
      </c>
      <c r="Q806" s="20">
        <v>2</v>
      </c>
      <c r="R806" s="20">
        <v>57.89</v>
      </c>
      <c r="S806" s="20">
        <v>1</v>
      </c>
      <c r="T806" s="55">
        <v>45107</v>
      </c>
      <c r="U806" s="20"/>
      <c r="V806" s="20"/>
      <c r="W806" s="60"/>
      <c r="X806" s="8"/>
      <c r="Y806" s="8"/>
      <c r="Z806" s="8"/>
    </row>
    <row r="807" spans="1:88" s="83" customFormat="1">
      <c r="A807" s="25" t="s">
        <v>2159</v>
      </c>
      <c r="B807" s="25" t="s">
        <v>2160</v>
      </c>
      <c r="C807" s="25" t="s">
        <v>294</v>
      </c>
      <c r="D807" s="25">
        <v>750</v>
      </c>
      <c r="E807" s="25" t="s">
        <v>332</v>
      </c>
      <c r="F807" s="25" t="s">
        <v>2161</v>
      </c>
      <c r="G807" s="96">
        <v>6</v>
      </c>
      <c r="H807" s="25" t="s">
        <v>295</v>
      </c>
      <c r="I807" s="25">
        <v>9.91</v>
      </c>
      <c r="J807" s="25" t="s">
        <v>2161</v>
      </c>
      <c r="K807" s="25"/>
      <c r="L807" s="25" t="s">
        <v>2161</v>
      </c>
      <c r="M807" s="25">
        <v>6</v>
      </c>
      <c r="N807" s="25">
        <v>1</v>
      </c>
      <c r="O807" s="25">
        <v>100</v>
      </c>
      <c r="P807" s="25">
        <v>1</v>
      </c>
      <c r="Q807" s="25">
        <v>2</v>
      </c>
      <c r="R807" s="25">
        <v>59.47</v>
      </c>
      <c r="S807" s="25">
        <v>1</v>
      </c>
      <c r="T807" s="61">
        <v>45107</v>
      </c>
      <c r="U807" s="25"/>
      <c r="V807" s="25"/>
      <c r="W807" s="62"/>
      <c r="X807" s="8"/>
      <c r="Y807" s="8"/>
      <c r="Z807" s="8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</row>
    <row r="808" spans="1:88">
      <c r="A808" s="20" t="s">
        <v>907</v>
      </c>
      <c r="B808" s="20" t="s">
        <v>2162</v>
      </c>
      <c r="C808" s="20" t="s">
        <v>294</v>
      </c>
      <c r="D808" s="20">
        <v>400</v>
      </c>
      <c r="E808" s="20" t="s">
        <v>332</v>
      </c>
      <c r="F808" s="20" t="s">
        <v>2163</v>
      </c>
      <c r="G808" s="97">
        <v>12</v>
      </c>
      <c r="H808" s="20" t="s">
        <v>295</v>
      </c>
      <c r="I808" s="20">
        <v>5.18</v>
      </c>
      <c r="J808" s="20" t="s">
        <v>2163</v>
      </c>
      <c r="K808" s="20">
        <v>0</v>
      </c>
      <c r="L808" s="20" t="s">
        <v>2163</v>
      </c>
      <c r="M808" s="20">
        <v>12</v>
      </c>
      <c r="N808" s="20">
        <v>1</v>
      </c>
      <c r="O808" s="20">
        <v>50</v>
      </c>
      <c r="P808" s="20">
        <v>1</v>
      </c>
      <c r="Q808" s="20">
        <v>2</v>
      </c>
      <c r="R808" s="20">
        <v>62.11</v>
      </c>
      <c r="S808" s="20">
        <v>1</v>
      </c>
      <c r="T808" s="55">
        <v>45107</v>
      </c>
      <c r="U808" s="20"/>
      <c r="V808" s="20"/>
      <c r="W808" s="60"/>
      <c r="X808" s="8"/>
      <c r="Y808" s="8"/>
      <c r="Z808" s="8"/>
    </row>
    <row r="809" spans="1:88" s="83" customFormat="1">
      <c r="A809" s="25">
        <v>603</v>
      </c>
      <c r="B809" s="25" t="s">
        <v>2164</v>
      </c>
      <c r="C809" s="25" t="s">
        <v>294</v>
      </c>
      <c r="D809" s="25">
        <v>5000</v>
      </c>
      <c r="E809" s="25" t="s">
        <v>327</v>
      </c>
      <c r="F809" s="25" t="s">
        <v>2165</v>
      </c>
      <c r="G809" s="96">
        <v>5</v>
      </c>
      <c r="H809" s="25" t="s">
        <v>329</v>
      </c>
      <c r="I809" s="25">
        <v>3.29</v>
      </c>
      <c r="J809" s="25" t="s">
        <v>2165</v>
      </c>
      <c r="K809" s="25"/>
      <c r="L809" s="25" t="s">
        <v>2165</v>
      </c>
      <c r="M809" s="25">
        <v>5</v>
      </c>
      <c r="N809" s="25">
        <v>4</v>
      </c>
      <c r="O809" s="25">
        <v>100</v>
      </c>
      <c r="P809" s="25">
        <v>1</v>
      </c>
      <c r="Q809" s="25">
        <v>2</v>
      </c>
      <c r="R809" s="25">
        <v>65.790000000000006</v>
      </c>
      <c r="S809" s="25">
        <v>1</v>
      </c>
      <c r="T809" s="61">
        <v>45107</v>
      </c>
      <c r="U809" s="25"/>
      <c r="V809" s="25"/>
      <c r="W809" s="62"/>
      <c r="X809" s="8"/>
      <c r="Y809" s="8"/>
      <c r="Z809" s="8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</row>
    <row r="810" spans="1:88">
      <c r="A810" s="20" t="s">
        <v>2166</v>
      </c>
      <c r="B810" s="20" t="s">
        <v>2167</v>
      </c>
      <c r="C810" s="20" t="s">
        <v>294</v>
      </c>
      <c r="D810" s="20">
        <v>30</v>
      </c>
      <c r="E810" s="20" t="s">
        <v>295</v>
      </c>
      <c r="F810" s="20" t="s">
        <v>2168</v>
      </c>
      <c r="G810" s="97">
        <v>30</v>
      </c>
      <c r="H810" s="20" t="s">
        <v>295</v>
      </c>
      <c r="I810" s="20">
        <v>0.19</v>
      </c>
      <c r="J810" s="20" t="s">
        <v>2168</v>
      </c>
      <c r="K810" s="20">
        <v>0</v>
      </c>
      <c r="L810" s="20" t="s">
        <v>2168</v>
      </c>
      <c r="M810" s="20">
        <v>30</v>
      </c>
      <c r="N810" s="20">
        <v>12</v>
      </c>
      <c r="O810" s="20">
        <v>50</v>
      </c>
      <c r="P810" s="20">
        <v>1</v>
      </c>
      <c r="Q810" s="20">
        <v>2</v>
      </c>
      <c r="R810" s="20">
        <v>67.37</v>
      </c>
      <c r="S810" s="20">
        <v>1</v>
      </c>
      <c r="T810" s="55">
        <v>45107</v>
      </c>
      <c r="U810" s="20"/>
      <c r="V810" s="20"/>
      <c r="W810" s="60"/>
      <c r="X810" s="8"/>
      <c r="Y810" s="8"/>
      <c r="Z810" s="8"/>
    </row>
    <row r="811" spans="1:88" s="83" customFormat="1">
      <c r="A811" s="25" t="s">
        <v>2169</v>
      </c>
      <c r="B811" s="25" t="s">
        <v>2170</v>
      </c>
      <c r="C811" s="25" t="s">
        <v>294</v>
      </c>
      <c r="D811" s="25">
        <v>20</v>
      </c>
      <c r="E811" s="25" t="s">
        <v>295</v>
      </c>
      <c r="F811" s="25" t="s">
        <v>2171</v>
      </c>
      <c r="G811" s="96">
        <v>20</v>
      </c>
      <c r="H811" s="25" t="s">
        <v>295</v>
      </c>
      <c r="I811" s="25">
        <v>3.42</v>
      </c>
      <c r="J811" s="25" t="s">
        <v>2171</v>
      </c>
      <c r="K811" s="25">
        <v>0</v>
      </c>
      <c r="L811" s="25" t="s">
        <v>2171</v>
      </c>
      <c r="M811" s="25">
        <v>1</v>
      </c>
      <c r="N811" s="25">
        <v>20</v>
      </c>
      <c r="O811" s="25">
        <v>50</v>
      </c>
      <c r="P811" s="25">
        <v>1</v>
      </c>
      <c r="Q811" s="25">
        <v>2</v>
      </c>
      <c r="R811" s="25">
        <v>68.42</v>
      </c>
      <c r="S811" s="25">
        <v>1</v>
      </c>
      <c r="T811" s="61">
        <v>45107</v>
      </c>
      <c r="U811" s="25"/>
      <c r="V811" s="25"/>
      <c r="W811" s="62"/>
      <c r="X811" s="8"/>
      <c r="Y811" s="8"/>
      <c r="Z811" s="8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</row>
    <row r="812" spans="1:88">
      <c r="A812" s="20" t="s">
        <v>2172</v>
      </c>
      <c r="B812" s="20" t="s">
        <v>2173</v>
      </c>
      <c r="C812" s="20" t="s">
        <v>294</v>
      </c>
      <c r="D812" s="20">
        <v>1000</v>
      </c>
      <c r="E812" s="20" t="s">
        <v>332</v>
      </c>
      <c r="F812" s="20" t="s">
        <v>2174</v>
      </c>
      <c r="G812" s="97">
        <v>1</v>
      </c>
      <c r="H812" s="20" t="s">
        <v>382</v>
      </c>
      <c r="I812" s="20">
        <v>68.42</v>
      </c>
      <c r="J812" s="20" t="s">
        <v>2174</v>
      </c>
      <c r="K812" s="20"/>
      <c r="L812" s="20" t="s">
        <v>2174</v>
      </c>
      <c r="M812" s="20">
        <v>1</v>
      </c>
      <c r="N812" s="20">
        <v>1</v>
      </c>
      <c r="O812" s="20">
        <v>100</v>
      </c>
      <c r="P812" s="20">
        <v>1</v>
      </c>
      <c r="Q812" s="20">
        <v>2</v>
      </c>
      <c r="R812" s="20">
        <v>68.42</v>
      </c>
      <c r="S812" s="20">
        <v>1</v>
      </c>
      <c r="T812" s="55">
        <v>45107</v>
      </c>
      <c r="U812" s="20"/>
      <c r="V812" s="20"/>
      <c r="W812" s="60"/>
      <c r="X812" s="8"/>
      <c r="Y812" s="8"/>
      <c r="Z812" s="8"/>
    </row>
    <row r="813" spans="1:88" s="83" customFormat="1">
      <c r="A813" s="25" t="s">
        <v>1113</v>
      </c>
      <c r="B813" s="25" t="s">
        <v>2175</v>
      </c>
      <c r="C813" s="25" t="s">
        <v>294</v>
      </c>
      <c r="D813" s="25">
        <v>1000</v>
      </c>
      <c r="E813" s="25" t="s">
        <v>332</v>
      </c>
      <c r="F813" s="25" t="s">
        <v>2176</v>
      </c>
      <c r="G813" s="96">
        <v>1</v>
      </c>
      <c r="H813" s="25" t="s">
        <v>382</v>
      </c>
      <c r="I813" s="25">
        <v>8.75</v>
      </c>
      <c r="J813" s="25" t="s">
        <v>2176</v>
      </c>
      <c r="K813" s="25"/>
      <c r="L813" s="25" t="s">
        <v>2176</v>
      </c>
      <c r="M813" s="25">
        <v>1</v>
      </c>
      <c r="N813" s="25">
        <v>8</v>
      </c>
      <c r="O813" s="25">
        <v>100</v>
      </c>
      <c r="P813" s="25">
        <v>1</v>
      </c>
      <c r="Q813" s="25">
        <v>2</v>
      </c>
      <c r="R813" s="25">
        <v>70</v>
      </c>
      <c r="S813" s="25">
        <v>1</v>
      </c>
      <c r="T813" s="61">
        <v>45107</v>
      </c>
      <c r="U813" s="25"/>
      <c r="V813" s="25"/>
      <c r="W813" s="62"/>
      <c r="X813" s="8"/>
      <c r="Y813" s="8"/>
      <c r="Z813" s="8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</row>
    <row r="814" spans="1:88">
      <c r="A814" s="20">
        <v>575</v>
      </c>
      <c r="B814" s="20" t="s">
        <v>2177</v>
      </c>
      <c r="C814" s="20" t="s">
        <v>294</v>
      </c>
      <c r="D814" s="20">
        <v>2000</v>
      </c>
      <c r="E814" s="20" t="s">
        <v>332</v>
      </c>
      <c r="F814" s="20" t="s">
        <v>2178</v>
      </c>
      <c r="G814" s="97">
        <v>2</v>
      </c>
      <c r="H814" s="20" t="s">
        <v>382</v>
      </c>
      <c r="I814" s="20">
        <v>17.899999999999999</v>
      </c>
      <c r="J814" s="20" t="s">
        <v>2178</v>
      </c>
      <c r="K814" s="20"/>
      <c r="L814" s="20" t="s">
        <v>2178</v>
      </c>
      <c r="M814" s="20">
        <v>2</v>
      </c>
      <c r="N814" s="20">
        <v>2</v>
      </c>
      <c r="O814" s="20">
        <v>100</v>
      </c>
      <c r="P814" s="20">
        <v>1</v>
      </c>
      <c r="Q814" s="20">
        <v>2</v>
      </c>
      <c r="R814" s="20">
        <v>71.58</v>
      </c>
      <c r="S814" s="20">
        <v>1</v>
      </c>
      <c r="T814" s="55">
        <v>45107</v>
      </c>
      <c r="U814" s="20"/>
      <c r="V814" s="20"/>
      <c r="W814" s="60"/>
      <c r="X814" s="8"/>
      <c r="Y814" s="8"/>
      <c r="Z814" s="8"/>
    </row>
    <row r="815" spans="1:88" s="83" customFormat="1">
      <c r="A815" s="25" t="s">
        <v>747</v>
      </c>
      <c r="B815" s="25" t="s">
        <v>75</v>
      </c>
      <c r="C815" s="25" t="s">
        <v>294</v>
      </c>
      <c r="D815" s="25">
        <v>30</v>
      </c>
      <c r="E815" s="25" t="s">
        <v>295</v>
      </c>
      <c r="F815" s="25" t="s">
        <v>2179</v>
      </c>
      <c r="G815" s="96">
        <v>30</v>
      </c>
      <c r="H815" s="25" t="s">
        <v>295</v>
      </c>
      <c r="I815" s="25">
        <v>0.2</v>
      </c>
      <c r="J815" s="25" t="s">
        <v>2179</v>
      </c>
      <c r="K815" s="25">
        <v>0</v>
      </c>
      <c r="L815" s="25" t="s">
        <v>2179</v>
      </c>
      <c r="M815" s="25">
        <v>30</v>
      </c>
      <c r="N815" s="25">
        <v>12</v>
      </c>
      <c r="O815" s="25">
        <v>50</v>
      </c>
      <c r="P815" s="25">
        <v>1</v>
      </c>
      <c r="Q815" s="25">
        <v>2</v>
      </c>
      <c r="R815" s="25">
        <v>71.58</v>
      </c>
      <c r="S815" s="25">
        <v>1</v>
      </c>
      <c r="T815" s="61">
        <v>45107</v>
      </c>
      <c r="U815" s="25"/>
      <c r="V815" s="25"/>
      <c r="W815" s="62"/>
      <c r="X815" s="8"/>
      <c r="Y815" s="8"/>
      <c r="Z815" s="8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</row>
    <row r="816" spans="1:88">
      <c r="A816" s="20" t="s">
        <v>2060</v>
      </c>
      <c r="B816" s="20" t="s">
        <v>2180</v>
      </c>
      <c r="C816" s="20" t="s">
        <v>294</v>
      </c>
      <c r="D816" s="20">
        <v>5000</v>
      </c>
      <c r="E816" s="20" t="s">
        <v>327</v>
      </c>
      <c r="F816" s="20" t="s">
        <v>2181</v>
      </c>
      <c r="G816" s="97">
        <v>5</v>
      </c>
      <c r="H816" s="20" t="s">
        <v>329</v>
      </c>
      <c r="I816" s="20">
        <v>7.21</v>
      </c>
      <c r="J816" s="20" t="s">
        <v>2181</v>
      </c>
      <c r="K816" s="20"/>
      <c r="L816" s="20" t="s">
        <v>2181</v>
      </c>
      <c r="M816" s="20">
        <v>5</v>
      </c>
      <c r="N816" s="20">
        <v>2</v>
      </c>
      <c r="O816" s="20">
        <v>100</v>
      </c>
      <c r="P816" s="20">
        <v>1</v>
      </c>
      <c r="Q816" s="20">
        <v>2</v>
      </c>
      <c r="R816" s="20">
        <v>72.11</v>
      </c>
      <c r="S816" s="20">
        <v>1</v>
      </c>
      <c r="T816" s="55">
        <v>45107</v>
      </c>
      <c r="U816" s="20"/>
      <c r="V816" s="20"/>
      <c r="W816" s="60"/>
      <c r="X816" s="8"/>
      <c r="Y816" s="8"/>
      <c r="Z816" s="8"/>
    </row>
    <row r="817" spans="1:88" s="83" customFormat="1">
      <c r="A817" s="25" t="s">
        <v>2182</v>
      </c>
      <c r="B817" s="25" t="s">
        <v>2183</v>
      </c>
      <c r="C817" s="25" t="s">
        <v>294</v>
      </c>
      <c r="D817" s="25">
        <v>454</v>
      </c>
      <c r="E817" s="25" t="s">
        <v>332</v>
      </c>
      <c r="F817" s="25" t="s">
        <v>2184</v>
      </c>
      <c r="G817" s="96">
        <v>20</v>
      </c>
      <c r="H817" s="25" t="s">
        <v>295</v>
      </c>
      <c r="I817" s="25">
        <v>3.63</v>
      </c>
      <c r="J817" s="25" t="s">
        <v>2184</v>
      </c>
      <c r="K817" s="25">
        <v>0</v>
      </c>
      <c r="L817" s="25" t="s">
        <v>2184</v>
      </c>
      <c r="M817" s="25">
        <v>20</v>
      </c>
      <c r="N817" s="25">
        <v>1</v>
      </c>
      <c r="O817" s="25">
        <v>50</v>
      </c>
      <c r="P817" s="25">
        <v>1</v>
      </c>
      <c r="Q817" s="25">
        <v>2</v>
      </c>
      <c r="R817" s="25">
        <v>72.63</v>
      </c>
      <c r="S817" s="25">
        <v>1</v>
      </c>
      <c r="T817" s="61">
        <v>45107</v>
      </c>
      <c r="U817" s="25"/>
      <c r="V817" s="25"/>
      <c r="W817" s="62"/>
      <c r="X817" s="8"/>
      <c r="Y817" s="8"/>
      <c r="Z817" s="8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</row>
    <row r="818" spans="1:88">
      <c r="A818" s="20" t="s">
        <v>2185</v>
      </c>
      <c r="B818" s="20" t="s">
        <v>2186</v>
      </c>
      <c r="C818" s="20" t="s">
        <v>294</v>
      </c>
      <c r="D818" s="20">
        <v>3700</v>
      </c>
      <c r="E818" s="20" t="s">
        <v>332</v>
      </c>
      <c r="F818" s="20" t="s">
        <v>2187</v>
      </c>
      <c r="G818" s="97">
        <v>3.7</v>
      </c>
      <c r="H818" s="20" t="s">
        <v>329</v>
      </c>
      <c r="I818" s="20">
        <v>4.54</v>
      </c>
      <c r="J818" s="20" t="s">
        <v>2187</v>
      </c>
      <c r="K818" s="20">
        <v>0</v>
      </c>
      <c r="L818" s="20" t="s">
        <v>2187</v>
      </c>
      <c r="M818" s="20">
        <v>4</v>
      </c>
      <c r="N818" s="20">
        <v>4</v>
      </c>
      <c r="O818" s="20">
        <v>50</v>
      </c>
      <c r="P818" s="20">
        <v>1</v>
      </c>
      <c r="Q818" s="20">
        <v>2</v>
      </c>
      <c r="R818" s="20">
        <v>72.63</v>
      </c>
      <c r="S818" s="20">
        <v>1</v>
      </c>
      <c r="T818" s="55">
        <v>45107</v>
      </c>
      <c r="U818" s="20"/>
      <c r="V818" s="20"/>
      <c r="W818" s="60"/>
      <c r="X818" s="8"/>
      <c r="Y818" s="8"/>
      <c r="Z818" s="8"/>
    </row>
    <row r="819" spans="1:88" s="83" customFormat="1">
      <c r="A819" s="25" t="s">
        <v>1493</v>
      </c>
      <c r="B819" s="25" t="s">
        <v>2188</v>
      </c>
      <c r="C819" s="25" t="s">
        <v>294</v>
      </c>
      <c r="D819" s="25">
        <v>2000</v>
      </c>
      <c r="E819" s="25" t="s">
        <v>332</v>
      </c>
      <c r="F819" s="25" t="s">
        <v>2189</v>
      </c>
      <c r="G819" s="96">
        <v>2</v>
      </c>
      <c r="H819" s="25" t="s">
        <v>382</v>
      </c>
      <c r="I819" s="25">
        <v>7.36</v>
      </c>
      <c r="J819" s="25" t="s">
        <v>2189</v>
      </c>
      <c r="K819" s="25"/>
      <c r="L819" s="25" t="s">
        <v>2189</v>
      </c>
      <c r="M819" s="25">
        <v>2</v>
      </c>
      <c r="N819" s="25">
        <v>5</v>
      </c>
      <c r="O819" s="25">
        <v>100</v>
      </c>
      <c r="P819" s="25">
        <v>1</v>
      </c>
      <c r="Q819" s="25">
        <v>2</v>
      </c>
      <c r="R819" s="25">
        <v>73.58</v>
      </c>
      <c r="S819" s="25">
        <v>1</v>
      </c>
      <c r="T819" s="61">
        <v>45107</v>
      </c>
      <c r="U819" s="25"/>
      <c r="V819" s="25"/>
      <c r="W819" s="62"/>
      <c r="X819" s="8"/>
      <c r="Y819" s="8"/>
      <c r="Z819" s="8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</row>
    <row r="820" spans="1:88">
      <c r="A820" s="20" t="s">
        <v>1329</v>
      </c>
      <c r="B820" s="20" t="s">
        <v>2190</v>
      </c>
      <c r="C820" s="20" t="s">
        <v>294</v>
      </c>
      <c r="D820" s="20">
        <v>620</v>
      </c>
      <c r="E820" s="20" t="s">
        <v>332</v>
      </c>
      <c r="F820" s="20" t="s">
        <v>2191</v>
      </c>
      <c r="G820" s="97">
        <v>6</v>
      </c>
      <c r="H820" s="20" t="s">
        <v>295</v>
      </c>
      <c r="I820" s="20">
        <v>12.46</v>
      </c>
      <c r="J820" s="20" t="s">
        <v>2191</v>
      </c>
      <c r="K820" s="20"/>
      <c r="L820" s="20" t="s">
        <v>2191</v>
      </c>
      <c r="M820" s="20">
        <v>6</v>
      </c>
      <c r="N820" s="20">
        <v>1</v>
      </c>
      <c r="O820" s="20">
        <v>100</v>
      </c>
      <c r="P820" s="20">
        <v>1</v>
      </c>
      <c r="Q820" s="20">
        <v>2</v>
      </c>
      <c r="R820" s="20">
        <v>74.739999999999995</v>
      </c>
      <c r="S820" s="20">
        <v>1</v>
      </c>
      <c r="T820" s="55">
        <v>45107</v>
      </c>
      <c r="U820" s="20"/>
      <c r="V820" s="20"/>
      <c r="W820" s="60"/>
      <c r="X820" s="8"/>
      <c r="Y820" s="8"/>
      <c r="Z820" s="8"/>
    </row>
    <row r="821" spans="1:88" s="83" customFormat="1">
      <c r="A821" s="25" t="s">
        <v>2192</v>
      </c>
      <c r="B821" s="25" t="s">
        <v>2193</v>
      </c>
      <c r="C821" s="25" t="s">
        <v>294</v>
      </c>
      <c r="D821" s="25">
        <v>1500</v>
      </c>
      <c r="E821" s="25" t="s">
        <v>332</v>
      </c>
      <c r="F821" s="25" t="s">
        <v>2194</v>
      </c>
      <c r="G821" s="96">
        <v>10</v>
      </c>
      <c r="H821" s="25" t="s">
        <v>382</v>
      </c>
      <c r="I821" s="25">
        <v>7.58</v>
      </c>
      <c r="J821" s="25" t="s">
        <v>2194</v>
      </c>
      <c r="K821" s="25"/>
      <c r="L821" s="25" t="s">
        <v>2194</v>
      </c>
      <c r="M821" s="25">
        <v>10</v>
      </c>
      <c r="N821" s="25">
        <v>1</v>
      </c>
      <c r="O821" s="25">
        <v>100</v>
      </c>
      <c r="P821" s="25">
        <v>1</v>
      </c>
      <c r="Q821" s="25">
        <v>2</v>
      </c>
      <c r="R821" s="25">
        <v>75.790000000000006</v>
      </c>
      <c r="S821" s="25">
        <v>1</v>
      </c>
      <c r="T821" s="61">
        <v>45107</v>
      </c>
      <c r="U821" s="25"/>
      <c r="V821" s="25"/>
      <c r="W821" s="62"/>
      <c r="X821" s="8"/>
      <c r="Y821" s="8"/>
      <c r="Z821" s="8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</row>
    <row r="822" spans="1:88">
      <c r="A822" s="20" t="s">
        <v>1184</v>
      </c>
      <c r="B822" s="20" t="s">
        <v>2195</v>
      </c>
      <c r="C822" s="20" t="s">
        <v>294</v>
      </c>
      <c r="D822" s="20">
        <v>1000</v>
      </c>
      <c r="E822" s="20" t="s">
        <v>332</v>
      </c>
      <c r="F822" s="20" t="s">
        <v>2196</v>
      </c>
      <c r="G822" s="97">
        <v>1</v>
      </c>
      <c r="H822" s="20" t="s">
        <v>382</v>
      </c>
      <c r="I822" s="20">
        <v>9.4700000000000006</v>
      </c>
      <c r="J822" s="20" t="s">
        <v>2196</v>
      </c>
      <c r="K822" s="20"/>
      <c r="L822" s="20" t="s">
        <v>2196</v>
      </c>
      <c r="M822" s="20">
        <v>1</v>
      </c>
      <c r="N822" s="20">
        <v>8</v>
      </c>
      <c r="O822" s="20">
        <v>100</v>
      </c>
      <c r="P822" s="20">
        <v>1</v>
      </c>
      <c r="Q822" s="20">
        <v>2</v>
      </c>
      <c r="R822" s="20">
        <v>75.790000000000006</v>
      </c>
      <c r="S822" s="20">
        <v>1</v>
      </c>
      <c r="T822" s="55">
        <v>45107</v>
      </c>
      <c r="U822" s="20"/>
      <c r="V822" s="20"/>
      <c r="W822" s="60"/>
      <c r="X822" s="8"/>
      <c r="Y822" s="8"/>
      <c r="Z822" s="8"/>
    </row>
    <row r="823" spans="1:88" s="83" customFormat="1">
      <c r="A823" s="25" t="s">
        <v>1379</v>
      </c>
      <c r="B823" s="25" t="s">
        <v>2197</v>
      </c>
      <c r="C823" s="25" t="s">
        <v>294</v>
      </c>
      <c r="D823" s="25">
        <v>2000</v>
      </c>
      <c r="E823" s="25" t="s">
        <v>332</v>
      </c>
      <c r="F823" s="25" t="s">
        <v>2198</v>
      </c>
      <c r="G823" s="96">
        <v>2</v>
      </c>
      <c r="H823" s="25" t="s">
        <v>382</v>
      </c>
      <c r="I823" s="25">
        <v>6.37</v>
      </c>
      <c r="J823" s="25" t="s">
        <v>2198</v>
      </c>
      <c r="K823" s="25"/>
      <c r="L823" s="25" t="s">
        <v>2198</v>
      </c>
      <c r="M823" s="25">
        <v>2</v>
      </c>
      <c r="N823" s="25">
        <v>6</v>
      </c>
      <c r="O823" s="25">
        <v>100</v>
      </c>
      <c r="P823" s="25">
        <v>1</v>
      </c>
      <c r="Q823" s="25">
        <v>2</v>
      </c>
      <c r="R823" s="25">
        <v>76.47</v>
      </c>
      <c r="S823" s="25">
        <v>1</v>
      </c>
      <c r="T823" s="61">
        <v>45107</v>
      </c>
      <c r="U823" s="25"/>
      <c r="V823" s="25"/>
      <c r="W823" s="62"/>
      <c r="X823" s="8"/>
      <c r="Y823" s="8"/>
      <c r="Z823" s="8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</row>
    <row r="824" spans="1:88">
      <c r="A824" s="20" t="s">
        <v>2199</v>
      </c>
      <c r="B824" s="20" t="s">
        <v>2200</v>
      </c>
      <c r="C824" s="20" t="s">
        <v>294</v>
      </c>
      <c r="D824" s="20">
        <v>30</v>
      </c>
      <c r="E824" s="20" t="s">
        <v>295</v>
      </c>
      <c r="F824" s="20" t="s">
        <v>2201</v>
      </c>
      <c r="G824" s="97">
        <v>30</v>
      </c>
      <c r="H824" s="20" t="s">
        <v>295</v>
      </c>
      <c r="I824" s="20">
        <v>0.22</v>
      </c>
      <c r="J824" s="20" t="s">
        <v>2201</v>
      </c>
      <c r="K824" s="20"/>
      <c r="L824" s="20" t="s">
        <v>2201</v>
      </c>
      <c r="M824" s="20">
        <v>30</v>
      </c>
      <c r="N824" s="20">
        <v>12</v>
      </c>
      <c r="O824" s="20">
        <v>100</v>
      </c>
      <c r="P824" s="20">
        <v>1</v>
      </c>
      <c r="Q824" s="20">
        <v>2</v>
      </c>
      <c r="R824" s="20">
        <v>80</v>
      </c>
      <c r="S824" s="20">
        <v>1</v>
      </c>
      <c r="T824" s="55">
        <v>45107</v>
      </c>
      <c r="U824" s="20"/>
      <c r="V824" s="20"/>
      <c r="W824" s="60"/>
      <c r="X824" s="8"/>
      <c r="Y824" s="8"/>
      <c r="Z824" s="8"/>
    </row>
    <row r="825" spans="1:88" s="83" customFormat="1">
      <c r="A825" s="25" t="s">
        <v>1821</v>
      </c>
      <c r="B825" s="25" t="s">
        <v>2202</v>
      </c>
      <c r="C825" s="25" t="s">
        <v>294</v>
      </c>
      <c r="D825" s="25">
        <v>5000</v>
      </c>
      <c r="E825" s="25" t="s">
        <v>327</v>
      </c>
      <c r="F825" s="25" t="s">
        <v>1824</v>
      </c>
      <c r="G825" s="96">
        <v>5</v>
      </c>
      <c r="H825" s="25" t="s">
        <v>329</v>
      </c>
      <c r="I825" s="25">
        <v>4.45</v>
      </c>
      <c r="J825" s="25" t="s">
        <v>1824</v>
      </c>
      <c r="K825" s="25"/>
      <c r="L825" s="25" t="s">
        <v>1824</v>
      </c>
      <c r="M825" s="25">
        <v>5</v>
      </c>
      <c r="N825" s="25">
        <v>4</v>
      </c>
      <c r="O825" s="25">
        <v>100</v>
      </c>
      <c r="P825" s="25">
        <v>1</v>
      </c>
      <c r="Q825" s="25">
        <v>2</v>
      </c>
      <c r="R825" s="25">
        <v>88.95</v>
      </c>
      <c r="S825" s="25">
        <v>1</v>
      </c>
      <c r="T825" s="61">
        <v>45107</v>
      </c>
      <c r="U825" s="25"/>
      <c r="V825" s="25"/>
      <c r="W825" s="62"/>
      <c r="X825" s="8"/>
      <c r="Y825" s="8"/>
      <c r="Z825" s="8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</row>
    <row r="826" spans="1:88">
      <c r="A826" s="20">
        <v>40176</v>
      </c>
      <c r="B826" s="20" t="s">
        <v>2203</v>
      </c>
      <c r="C826" s="20" t="s">
        <v>294</v>
      </c>
      <c r="D826" s="20">
        <v>1000</v>
      </c>
      <c r="E826" s="20" t="s">
        <v>332</v>
      </c>
      <c r="F826" s="20" t="s">
        <v>2204</v>
      </c>
      <c r="G826" s="97">
        <v>1</v>
      </c>
      <c r="H826" s="20" t="s">
        <v>382</v>
      </c>
      <c r="I826" s="20">
        <v>15.44</v>
      </c>
      <c r="J826" s="20" t="s">
        <v>2204</v>
      </c>
      <c r="K826" s="20"/>
      <c r="L826" s="20" t="s">
        <v>2204</v>
      </c>
      <c r="M826" s="20">
        <v>1</v>
      </c>
      <c r="N826" s="20">
        <v>6</v>
      </c>
      <c r="O826" s="20">
        <v>100</v>
      </c>
      <c r="P826" s="20">
        <v>1</v>
      </c>
      <c r="Q826" s="20">
        <v>2</v>
      </c>
      <c r="R826" s="20">
        <v>92.63</v>
      </c>
      <c r="S826" s="20">
        <v>1</v>
      </c>
      <c r="T826" s="55">
        <v>45107</v>
      </c>
      <c r="U826" s="20"/>
      <c r="V826" s="20"/>
      <c r="W826" s="60"/>
      <c r="X826" s="8"/>
      <c r="Y826" s="8"/>
      <c r="Z826" s="8"/>
    </row>
    <row r="827" spans="1:88" s="83" customFormat="1">
      <c r="A827" s="25" t="s">
        <v>1326</v>
      </c>
      <c r="B827" s="25" t="s">
        <v>2205</v>
      </c>
      <c r="C827" s="25" t="s">
        <v>294</v>
      </c>
      <c r="D827" s="25">
        <v>2000</v>
      </c>
      <c r="E827" s="25" t="s">
        <v>332</v>
      </c>
      <c r="F827" s="25" t="s">
        <v>2206</v>
      </c>
      <c r="G827" s="96">
        <v>2</v>
      </c>
      <c r="H827" s="25" t="s">
        <v>382</v>
      </c>
      <c r="I827" s="25">
        <v>9.3699999999999992</v>
      </c>
      <c r="J827" s="25" t="s">
        <v>2206</v>
      </c>
      <c r="K827" s="25"/>
      <c r="L827" s="25" t="s">
        <v>2206</v>
      </c>
      <c r="M827" s="25">
        <v>2</v>
      </c>
      <c r="N827" s="25">
        <v>5</v>
      </c>
      <c r="O827" s="25">
        <v>100</v>
      </c>
      <c r="P827" s="25">
        <v>1</v>
      </c>
      <c r="Q827" s="25">
        <v>2</v>
      </c>
      <c r="R827" s="25">
        <v>93.68</v>
      </c>
      <c r="S827" s="25">
        <v>1</v>
      </c>
      <c r="T827" s="61">
        <v>45107</v>
      </c>
      <c r="U827" s="25"/>
      <c r="V827" s="25"/>
      <c r="W827" s="62"/>
      <c r="X827" s="8"/>
      <c r="Y827" s="8"/>
      <c r="Z827" s="8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</row>
    <row r="828" spans="1:88">
      <c r="A828" s="20" t="s">
        <v>1326</v>
      </c>
      <c r="B828" s="20" t="s">
        <v>2207</v>
      </c>
      <c r="C828" s="20" t="s">
        <v>294</v>
      </c>
      <c r="D828" s="20">
        <v>1000</v>
      </c>
      <c r="E828" s="20" t="s">
        <v>332</v>
      </c>
      <c r="F828" s="20" t="s">
        <v>2208</v>
      </c>
      <c r="G828" s="97">
        <v>1</v>
      </c>
      <c r="H828" s="20" t="s">
        <v>382</v>
      </c>
      <c r="I828" s="20">
        <v>10.42</v>
      </c>
      <c r="J828" s="20" t="s">
        <v>2208</v>
      </c>
      <c r="K828" s="20">
        <v>0</v>
      </c>
      <c r="L828" s="20" t="s">
        <v>2208</v>
      </c>
      <c r="M828" s="20">
        <v>1</v>
      </c>
      <c r="N828" s="20">
        <v>10</v>
      </c>
      <c r="O828" s="20">
        <v>50</v>
      </c>
      <c r="P828" s="20">
        <v>1</v>
      </c>
      <c r="Q828" s="20">
        <v>2</v>
      </c>
      <c r="R828" s="20">
        <v>104.21</v>
      </c>
      <c r="S828" s="20">
        <v>1</v>
      </c>
      <c r="T828" s="55">
        <v>45107</v>
      </c>
      <c r="U828" s="20"/>
      <c r="V828" s="20"/>
      <c r="W828" s="60"/>
      <c r="X828" s="8"/>
      <c r="Y828" s="8"/>
      <c r="Z828" s="8"/>
    </row>
    <row r="829" spans="1:88" s="83" customFormat="1">
      <c r="A829" s="25">
        <v>26465</v>
      </c>
      <c r="B829" s="25" t="s">
        <v>2209</v>
      </c>
      <c r="C829" s="25" t="s">
        <v>294</v>
      </c>
      <c r="D829" s="25">
        <v>8400</v>
      </c>
      <c r="E829" s="25" t="s">
        <v>332</v>
      </c>
      <c r="F829" s="25" t="s">
        <v>2210</v>
      </c>
      <c r="G829" s="96">
        <v>8.4</v>
      </c>
      <c r="H829" s="25" t="s">
        <v>382</v>
      </c>
      <c r="I829" s="25">
        <v>16.45</v>
      </c>
      <c r="J829" s="25" t="s">
        <v>2210</v>
      </c>
      <c r="K829" s="25"/>
      <c r="L829" s="25" t="s">
        <v>2210</v>
      </c>
      <c r="M829" s="25">
        <v>8</v>
      </c>
      <c r="N829" s="25">
        <v>1</v>
      </c>
      <c r="O829" s="25">
        <v>100</v>
      </c>
      <c r="P829" s="25">
        <v>1</v>
      </c>
      <c r="Q829" s="25">
        <v>2</v>
      </c>
      <c r="R829" s="25">
        <v>131.58000000000001</v>
      </c>
      <c r="S829" s="25">
        <v>1</v>
      </c>
      <c r="T829" s="61">
        <v>45107</v>
      </c>
      <c r="U829" s="25"/>
      <c r="V829" s="25"/>
      <c r="W829" s="62"/>
      <c r="X829" s="8"/>
      <c r="Y829" s="8"/>
      <c r="Z829" s="8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</row>
    <row r="830" spans="1:88">
      <c r="A830" s="20" t="s">
        <v>2060</v>
      </c>
      <c r="B830" s="20" t="s">
        <v>2211</v>
      </c>
      <c r="C830" s="20" t="s">
        <v>294</v>
      </c>
      <c r="D830" s="20">
        <v>500</v>
      </c>
      <c r="E830" s="20" t="s">
        <v>327</v>
      </c>
      <c r="F830" s="20" t="s">
        <v>2080</v>
      </c>
      <c r="G830" s="97">
        <v>5</v>
      </c>
      <c r="H830" s="20" t="s">
        <v>329</v>
      </c>
      <c r="I830" s="20">
        <v>7.32</v>
      </c>
      <c r="J830" s="20" t="s">
        <v>2080</v>
      </c>
      <c r="K830" s="20"/>
      <c r="L830" s="20" t="s">
        <v>2080</v>
      </c>
      <c r="M830" s="20">
        <v>5</v>
      </c>
      <c r="N830" s="20">
        <v>4</v>
      </c>
      <c r="O830" s="20">
        <v>100</v>
      </c>
      <c r="P830" s="20">
        <v>1</v>
      </c>
      <c r="Q830" s="20">
        <v>2</v>
      </c>
      <c r="R830" s="20">
        <v>146.32</v>
      </c>
      <c r="S830" s="20">
        <v>1</v>
      </c>
      <c r="T830" s="55">
        <v>45107</v>
      </c>
      <c r="U830" s="20"/>
      <c r="V830" s="20"/>
      <c r="W830" s="60"/>
      <c r="X830" s="8"/>
      <c r="Y830" s="8"/>
      <c r="Z830" s="8"/>
    </row>
    <row r="831" spans="1:88" s="83" customFormat="1">
      <c r="A831" s="25" t="s">
        <v>740</v>
      </c>
      <c r="B831" s="25" t="s">
        <v>2212</v>
      </c>
      <c r="C831" s="25" t="s">
        <v>294</v>
      </c>
      <c r="D831" s="25">
        <v>25000</v>
      </c>
      <c r="E831" s="25" t="s">
        <v>332</v>
      </c>
      <c r="F831" s="25" t="s">
        <v>2213</v>
      </c>
      <c r="G831" s="96">
        <v>25</v>
      </c>
      <c r="H831" s="25" t="s">
        <v>382</v>
      </c>
      <c r="I831" s="25">
        <v>6.11</v>
      </c>
      <c r="J831" s="25" t="s">
        <v>2213</v>
      </c>
      <c r="K831" s="25">
        <v>0</v>
      </c>
      <c r="L831" s="25" t="s">
        <v>2213</v>
      </c>
      <c r="M831" s="25">
        <v>25</v>
      </c>
      <c r="N831" s="25">
        <v>1</v>
      </c>
      <c r="O831" s="25">
        <v>50</v>
      </c>
      <c r="P831" s="25">
        <v>1</v>
      </c>
      <c r="Q831" s="25">
        <v>2</v>
      </c>
      <c r="R831" s="25">
        <v>152.63</v>
      </c>
      <c r="S831" s="25">
        <v>1</v>
      </c>
      <c r="T831" s="61">
        <v>45107</v>
      </c>
      <c r="U831" s="25"/>
      <c r="V831" s="25"/>
      <c r="W831" s="62"/>
      <c r="X831" s="8"/>
      <c r="Y831" s="8"/>
      <c r="Z831" s="8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</row>
    <row r="832" spans="1:88">
      <c r="A832" s="20">
        <v>1001626</v>
      </c>
      <c r="B832" s="20" t="s">
        <v>2214</v>
      </c>
      <c r="C832" s="20" t="s">
        <v>294</v>
      </c>
      <c r="D832" s="20">
        <v>25000</v>
      </c>
      <c r="E832" s="20" t="s">
        <v>332</v>
      </c>
      <c r="F832" s="20" t="s">
        <v>2215</v>
      </c>
      <c r="G832" s="97">
        <v>25</v>
      </c>
      <c r="H832" s="20" t="s">
        <v>382</v>
      </c>
      <c r="I832" s="20">
        <v>6.53</v>
      </c>
      <c r="J832" s="20" t="s">
        <v>2215</v>
      </c>
      <c r="K832" s="20"/>
      <c r="L832" s="20" t="s">
        <v>2215</v>
      </c>
      <c r="M832" s="20">
        <v>25</v>
      </c>
      <c r="N832" s="20">
        <v>1</v>
      </c>
      <c r="O832" s="20">
        <v>100</v>
      </c>
      <c r="P832" s="20">
        <v>1</v>
      </c>
      <c r="Q832" s="20">
        <v>2</v>
      </c>
      <c r="R832" s="20">
        <v>163.16</v>
      </c>
      <c r="S832" s="20">
        <v>1</v>
      </c>
      <c r="T832" s="55">
        <v>45107</v>
      </c>
      <c r="U832" s="20"/>
      <c r="V832" s="20"/>
      <c r="W832" s="60"/>
      <c r="X832" s="8"/>
      <c r="Y832" s="8"/>
      <c r="Z832" s="8"/>
    </row>
    <row r="833" spans="1:88" s="83" customFormat="1">
      <c r="A833" s="25" t="s">
        <v>1660</v>
      </c>
      <c r="B833" s="25" t="s">
        <v>2216</v>
      </c>
      <c r="C833" s="25" t="s">
        <v>294</v>
      </c>
      <c r="D833" s="25">
        <v>1</v>
      </c>
      <c r="E833" s="25" t="s">
        <v>382</v>
      </c>
      <c r="F833" s="25" t="s">
        <v>2217</v>
      </c>
      <c r="G833" s="96">
        <v>1</v>
      </c>
      <c r="H833" s="25" t="s">
        <v>295</v>
      </c>
      <c r="I833" s="25">
        <v>0</v>
      </c>
      <c r="J833" s="25" t="s">
        <v>2217</v>
      </c>
      <c r="K833" s="25">
        <v>0</v>
      </c>
      <c r="L833" s="25" t="s">
        <v>2217</v>
      </c>
      <c r="M833" s="25">
        <v>1</v>
      </c>
      <c r="N833" s="25">
        <v>1</v>
      </c>
      <c r="O833" s="25">
        <v>50</v>
      </c>
      <c r="P833" s="25">
        <v>1</v>
      </c>
      <c r="Q833" s="25">
        <v>2</v>
      </c>
      <c r="R833" s="25">
        <v>0</v>
      </c>
      <c r="S833" s="25">
        <v>0</v>
      </c>
      <c r="T833" s="61">
        <v>44987</v>
      </c>
      <c r="U833" s="25"/>
      <c r="V833" s="25"/>
      <c r="W833" s="62"/>
      <c r="X833" s="8"/>
      <c r="Y833" s="8"/>
      <c r="Z833" s="8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</row>
    <row r="834" spans="1:88">
      <c r="A834" s="20" t="s">
        <v>735</v>
      </c>
      <c r="B834" s="20" t="s">
        <v>2218</v>
      </c>
      <c r="C834" s="20" t="s">
        <v>294</v>
      </c>
      <c r="D834" s="20">
        <v>1</v>
      </c>
      <c r="E834" s="20" t="s">
        <v>295</v>
      </c>
      <c r="F834" s="20" t="s">
        <v>2219</v>
      </c>
      <c r="G834" s="97">
        <v>1</v>
      </c>
      <c r="H834" s="20" t="s">
        <v>295</v>
      </c>
      <c r="I834" s="20">
        <v>0</v>
      </c>
      <c r="J834" s="20" t="s">
        <v>2219</v>
      </c>
      <c r="K834" s="20"/>
      <c r="L834" s="20" t="s">
        <v>2220</v>
      </c>
      <c r="M834" s="20">
        <v>1</v>
      </c>
      <c r="N834" s="20">
        <v>1</v>
      </c>
      <c r="O834" s="20">
        <v>50</v>
      </c>
      <c r="P834" s="20">
        <v>1</v>
      </c>
      <c r="Q834" s="20">
        <v>2</v>
      </c>
      <c r="R834" s="20">
        <v>0</v>
      </c>
      <c r="S834" s="20">
        <v>0</v>
      </c>
      <c r="T834" s="55">
        <v>44987</v>
      </c>
      <c r="U834" s="20"/>
      <c r="V834" s="20"/>
      <c r="W834" s="60"/>
      <c r="X834" s="8"/>
      <c r="Y834" s="8"/>
      <c r="Z834" s="8"/>
    </row>
    <row r="835" spans="1:88" s="83" customFormat="1">
      <c r="A835" s="25" t="s">
        <v>459</v>
      </c>
      <c r="B835" s="25" t="s">
        <v>2221</v>
      </c>
      <c r="C835" s="25" t="s">
        <v>294</v>
      </c>
      <c r="D835" s="25">
        <v>1</v>
      </c>
      <c r="E835" s="25" t="s">
        <v>295</v>
      </c>
      <c r="F835" s="25" t="s">
        <v>2222</v>
      </c>
      <c r="G835" s="96">
        <v>6</v>
      </c>
      <c r="H835" s="25" t="s">
        <v>295</v>
      </c>
      <c r="I835" s="25">
        <v>0</v>
      </c>
      <c r="J835" s="25" t="s">
        <v>2222</v>
      </c>
      <c r="K835" s="25">
        <v>0</v>
      </c>
      <c r="L835" s="25" t="s">
        <v>2223</v>
      </c>
      <c r="M835" s="25">
        <v>1</v>
      </c>
      <c r="N835" s="25">
        <v>6</v>
      </c>
      <c r="O835" s="25">
        <v>50</v>
      </c>
      <c r="P835" s="25">
        <v>1</v>
      </c>
      <c r="Q835" s="25">
        <v>2</v>
      </c>
      <c r="R835" s="25">
        <v>0</v>
      </c>
      <c r="S835" s="25">
        <v>0</v>
      </c>
      <c r="T835" s="61">
        <v>44987</v>
      </c>
      <c r="U835" s="25"/>
      <c r="V835" s="25"/>
      <c r="W835" s="62"/>
      <c r="X835" s="8"/>
      <c r="Y835" s="8"/>
      <c r="Z835" s="8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</row>
    <row r="836" spans="1:88">
      <c r="A836" s="20" t="s">
        <v>2224</v>
      </c>
      <c r="B836" s="20" t="s">
        <v>2225</v>
      </c>
      <c r="C836" s="20" t="s">
        <v>294</v>
      </c>
      <c r="D836" s="20">
        <v>6</v>
      </c>
      <c r="E836" s="20" t="s">
        <v>382</v>
      </c>
      <c r="F836" s="20" t="s">
        <v>2226</v>
      </c>
      <c r="G836" s="97">
        <v>6</v>
      </c>
      <c r="H836" s="20" t="s">
        <v>382</v>
      </c>
      <c r="I836" s="20">
        <v>28.37</v>
      </c>
      <c r="J836" s="20" t="s">
        <v>2226</v>
      </c>
      <c r="K836" s="20"/>
      <c r="L836" s="20" t="s">
        <v>2227</v>
      </c>
      <c r="M836" s="20">
        <v>1</v>
      </c>
      <c r="N836" s="20">
        <v>1</v>
      </c>
      <c r="O836" s="20">
        <v>100</v>
      </c>
      <c r="P836" s="20">
        <v>1</v>
      </c>
      <c r="Q836" s="20">
        <v>2</v>
      </c>
      <c r="R836" s="20">
        <v>28.37</v>
      </c>
      <c r="S836" s="20">
        <v>0</v>
      </c>
      <c r="T836" s="55">
        <v>45015</v>
      </c>
      <c r="U836" s="20"/>
      <c r="V836" s="20"/>
      <c r="W836" s="60"/>
      <c r="X836" s="8"/>
      <c r="Y836" s="8"/>
      <c r="Z836" s="8"/>
    </row>
    <row r="837" spans="1:88" s="83" customFormat="1">
      <c r="A837" s="25" t="s">
        <v>2228</v>
      </c>
      <c r="B837" s="25" t="s">
        <v>2229</v>
      </c>
      <c r="C837" s="25" t="s">
        <v>294</v>
      </c>
      <c r="D837" s="25">
        <v>450</v>
      </c>
      <c r="E837" s="25" t="s">
        <v>332</v>
      </c>
      <c r="F837" s="25" t="s">
        <v>2230</v>
      </c>
      <c r="G837" s="96">
        <v>8</v>
      </c>
      <c r="H837" s="25" t="s">
        <v>295</v>
      </c>
      <c r="I837" s="25">
        <v>1.79</v>
      </c>
      <c r="J837" s="25" t="s">
        <v>2230</v>
      </c>
      <c r="K837" s="25"/>
      <c r="L837" s="25" t="s">
        <v>2230</v>
      </c>
      <c r="M837" s="25">
        <v>8</v>
      </c>
      <c r="N837" s="25">
        <v>1</v>
      </c>
      <c r="O837" s="25">
        <v>100</v>
      </c>
      <c r="P837" s="25">
        <v>1</v>
      </c>
      <c r="Q837" s="25">
        <v>2</v>
      </c>
      <c r="R837" s="25">
        <v>14.32</v>
      </c>
      <c r="S837" s="25">
        <v>0</v>
      </c>
      <c r="T837" s="61">
        <v>45077</v>
      </c>
      <c r="U837" s="25"/>
      <c r="V837" s="25"/>
      <c r="W837" s="62"/>
      <c r="X837" s="8"/>
      <c r="Y837" s="8"/>
      <c r="Z837" s="8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</row>
    <row r="838" spans="1:88">
      <c r="A838" s="20" t="s">
        <v>1437</v>
      </c>
      <c r="B838" s="20" t="s">
        <v>2231</v>
      </c>
      <c r="C838" s="20" t="s">
        <v>294</v>
      </c>
      <c r="D838" s="20">
        <v>1</v>
      </c>
      <c r="E838" s="20" t="s">
        <v>382</v>
      </c>
      <c r="F838" s="20" t="s">
        <v>2232</v>
      </c>
      <c r="G838" s="97">
        <v>1</v>
      </c>
      <c r="H838" s="20" t="s">
        <v>295</v>
      </c>
      <c r="I838" s="20">
        <v>0</v>
      </c>
      <c r="J838" s="20" t="s">
        <v>2232</v>
      </c>
      <c r="K838" s="20">
        <v>0</v>
      </c>
      <c r="L838" s="20" t="s">
        <v>719</v>
      </c>
      <c r="M838" s="20">
        <v>1</v>
      </c>
      <c r="N838" s="20">
        <v>1</v>
      </c>
      <c r="O838" s="20">
        <v>50</v>
      </c>
      <c r="P838" s="20">
        <v>1</v>
      </c>
      <c r="Q838" s="20">
        <v>2</v>
      </c>
      <c r="R838" s="20">
        <v>0</v>
      </c>
      <c r="S838" s="20">
        <v>0</v>
      </c>
      <c r="T838" s="55">
        <v>44987</v>
      </c>
      <c r="U838" s="20"/>
      <c r="V838" s="20"/>
      <c r="W838" s="60"/>
      <c r="X838" s="8"/>
      <c r="Y838" s="8"/>
      <c r="Z838" s="8"/>
    </row>
    <row r="839" spans="1:88" s="83" customFormat="1">
      <c r="A839" s="25" t="s">
        <v>783</v>
      </c>
      <c r="B839" s="25" t="s">
        <v>2233</v>
      </c>
      <c r="C839" s="25" t="s">
        <v>294</v>
      </c>
      <c r="D839" s="25">
        <v>60</v>
      </c>
      <c r="E839" s="25" t="s">
        <v>295</v>
      </c>
      <c r="F839" s="25" t="s">
        <v>2234</v>
      </c>
      <c r="G839" s="96">
        <v>60</v>
      </c>
      <c r="H839" s="25" t="s">
        <v>295</v>
      </c>
      <c r="I839" s="25">
        <v>0.33</v>
      </c>
      <c r="J839" s="25" t="s">
        <v>2234</v>
      </c>
      <c r="K839" s="25">
        <v>0</v>
      </c>
      <c r="L839" s="25" t="s">
        <v>2235</v>
      </c>
      <c r="M839" s="25">
        <v>1</v>
      </c>
      <c r="N839" s="25">
        <v>60</v>
      </c>
      <c r="O839" s="25">
        <v>50</v>
      </c>
      <c r="P839" s="25">
        <v>1</v>
      </c>
      <c r="Q839" s="25">
        <v>2</v>
      </c>
      <c r="R839" s="25">
        <v>19.63</v>
      </c>
      <c r="S839" s="25">
        <v>0</v>
      </c>
      <c r="T839" s="61">
        <v>44987</v>
      </c>
      <c r="U839" s="25"/>
      <c r="V839" s="25"/>
      <c r="W839" s="62"/>
      <c r="X839" s="8"/>
      <c r="Y839" s="8"/>
      <c r="Z839" s="8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</row>
    <row r="840" spans="1:88">
      <c r="A840" s="20" t="s">
        <v>349</v>
      </c>
      <c r="B840" s="20" t="s">
        <v>2236</v>
      </c>
      <c r="C840" s="20" t="s">
        <v>294</v>
      </c>
      <c r="D840" s="20">
        <v>15</v>
      </c>
      <c r="E840" s="20" t="s">
        <v>295</v>
      </c>
      <c r="F840" s="20" t="s">
        <v>2237</v>
      </c>
      <c r="G840" s="97">
        <v>15</v>
      </c>
      <c r="H840" s="20" t="s">
        <v>295</v>
      </c>
      <c r="I840" s="20">
        <v>0</v>
      </c>
      <c r="J840" s="20" t="s">
        <v>2237</v>
      </c>
      <c r="K840" s="20"/>
      <c r="L840" s="20" t="s">
        <v>2237</v>
      </c>
      <c r="M840" s="20">
        <v>1</v>
      </c>
      <c r="N840" s="20">
        <v>15</v>
      </c>
      <c r="O840" s="20">
        <v>50</v>
      </c>
      <c r="P840" s="20">
        <v>1</v>
      </c>
      <c r="Q840" s="20">
        <v>2</v>
      </c>
      <c r="R840" s="20">
        <v>0</v>
      </c>
      <c r="S840" s="20">
        <v>0</v>
      </c>
      <c r="T840" s="55">
        <v>44987</v>
      </c>
      <c r="U840" s="20"/>
      <c r="V840" s="20"/>
      <c r="W840" s="60"/>
      <c r="X840" s="8"/>
      <c r="Y840" s="8"/>
      <c r="Z840" s="8"/>
    </row>
    <row r="841" spans="1:88" s="83" customFormat="1">
      <c r="A841" s="25" t="s">
        <v>349</v>
      </c>
      <c r="B841" s="25" t="s">
        <v>2238</v>
      </c>
      <c r="C841" s="25" t="s">
        <v>294</v>
      </c>
      <c r="D841" s="25">
        <v>1</v>
      </c>
      <c r="E841" s="25" t="s">
        <v>295</v>
      </c>
      <c r="F841" s="25" t="s">
        <v>2239</v>
      </c>
      <c r="G841" s="96">
        <v>1</v>
      </c>
      <c r="H841" s="25" t="s">
        <v>295</v>
      </c>
      <c r="I841" s="25">
        <v>0</v>
      </c>
      <c r="J841" s="25" t="s">
        <v>2239</v>
      </c>
      <c r="K841" s="25"/>
      <c r="L841" s="25" t="s">
        <v>2239</v>
      </c>
      <c r="M841" s="25">
        <v>1</v>
      </c>
      <c r="N841" s="25">
        <v>1</v>
      </c>
      <c r="O841" s="25">
        <v>50</v>
      </c>
      <c r="P841" s="25">
        <v>1</v>
      </c>
      <c r="Q841" s="25">
        <v>2</v>
      </c>
      <c r="R841" s="25">
        <v>0</v>
      </c>
      <c r="S841" s="25">
        <v>0</v>
      </c>
      <c r="T841" s="61">
        <v>44987</v>
      </c>
      <c r="U841" s="25"/>
      <c r="V841" s="25"/>
      <c r="W841" s="62"/>
      <c r="X841" s="8"/>
      <c r="Y841" s="8"/>
      <c r="Z841" s="8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</row>
    <row r="842" spans="1:88">
      <c r="A842" s="20" t="s">
        <v>516</v>
      </c>
      <c r="B842" s="20" t="s">
        <v>2240</v>
      </c>
      <c r="C842" s="20" t="s">
        <v>294</v>
      </c>
      <c r="D842" s="20">
        <v>13.5</v>
      </c>
      <c r="E842" s="20" t="s">
        <v>1823</v>
      </c>
      <c r="F842" s="20" t="s">
        <v>2241</v>
      </c>
      <c r="G842" s="97">
        <v>13.5</v>
      </c>
      <c r="H842" s="20" t="s">
        <v>295</v>
      </c>
      <c r="I842" s="20">
        <v>0</v>
      </c>
      <c r="J842" s="20" t="s">
        <v>2241</v>
      </c>
      <c r="K842" s="20">
        <v>0</v>
      </c>
      <c r="L842" s="20" t="s">
        <v>2241</v>
      </c>
      <c r="M842" s="20">
        <v>1</v>
      </c>
      <c r="N842" s="20">
        <v>13</v>
      </c>
      <c r="O842" s="20">
        <v>50</v>
      </c>
      <c r="P842" s="20">
        <v>1</v>
      </c>
      <c r="Q842" s="20">
        <v>2</v>
      </c>
      <c r="R842" s="20">
        <v>0</v>
      </c>
      <c r="S842" s="20">
        <v>0</v>
      </c>
      <c r="T842" s="55">
        <v>44987</v>
      </c>
      <c r="U842" s="20"/>
      <c r="V842" s="20"/>
      <c r="W842" s="60"/>
      <c r="X842" s="8"/>
      <c r="Y842" s="8"/>
      <c r="Z842" s="8"/>
    </row>
    <row r="843" spans="1:88" s="83" customFormat="1">
      <c r="A843" s="25" t="s">
        <v>516</v>
      </c>
      <c r="B843" s="25" t="s">
        <v>2242</v>
      </c>
      <c r="C843" s="25" t="s">
        <v>294</v>
      </c>
      <c r="D843" s="25">
        <v>1</v>
      </c>
      <c r="E843" s="25" t="s">
        <v>295</v>
      </c>
      <c r="F843" s="25" t="s">
        <v>2243</v>
      </c>
      <c r="G843" s="96">
        <v>1</v>
      </c>
      <c r="H843" s="25" t="s">
        <v>295</v>
      </c>
      <c r="I843" s="25">
        <v>0</v>
      </c>
      <c r="J843" s="25" t="s">
        <v>2243</v>
      </c>
      <c r="K843" s="25"/>
      <c r="L843" s="25" t="s">
        <v>2244</v>
      </c>
      <c r="M843" s="25">
        <v>1</v>
      </c>
      <c r="N843" s="25">
        <v>1</v>
      </c>
      <c r="O843" s="25">
        <v>50</v>
      </c>
      <c r="P843" s="25">
        <v>1</v>
      </c>
      <c r="Q843" s="25">
        <v>2</v>
      </c>
      <c r="R843" s="25">
        <v>0</v>
      </c>
      <c r="S843" s="25">
        <v>0</v>
      </c>
      <c r="T843" s="61">
        <v>44987</v>
      </c>
      <c r="U843" s="25"/>
      <c r="V843" s="25"/>
      <c r="W843" s="62"/>
      <c r="X843" s="8"/>
      <c r="Y843" s="8"/>
      <c r="Z843" s="8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</row>
    <row r="844" spans="1:88">
      <c r="A844" s="20" t="s">
        <v>516</v>
      </c>
      <c r="B844" s="20" t="s">
        <v>2245</v>
      </c>
      <c r="C844" s="20" t="s">
        <v>294</v>
      </c>
      <c r="D844" s="20">
        <v>1</v>
      </c>
      <c r="E844" s="20" t="s">
        <v>295</v>
      </c>
      <c r="F844" s="20" t="s">
        <v>2243</v>
      </c>
      <c r="G844" s="97">
        <v>2</v>
      </c>
      <c r="H844" s="20" t="s">
        <v>295</v>
      </c>
      <c r="I844" s="20">
        <v>0</v>
      </c>
      <c r="J844" s="20" t="s">
        <v>2243</v>
      </c>
      <c r="K844" s="20"/>
      <c r="L844" s="20" t="s">
        <v>2246</v>
      </c>
      <c r="M844" s="20">
        <v>1</v>
      </c>
      <c r="N844" s="20">
        <v>2</v>
      </c>
      <c r="O844" s="20">
        <v>50</v>
      </c>
      <c r="P844" s="20">
        <v>1</v>
      </c>
      <c r="Q844" s="20">
        <v>2</v>
      </c>
      <c r="R844" s="20">
        <v>0</v>
      </c>
      <c r="S844" s="20">
        <v>0</v>
      </c>
      <c r="T844" s="55">
        <v>44987</v>
      </c>
      <c r="U844" s="20"/>
      <c r="V844" s="20"/>
      <c r="W844" s="60"/>
      <c r="X844" s="8"/>
      <c r="Y844" s="8"/>
      <c r="Z844" s="8"/>
    </row>
    <row r="845" spans="1:88" s="83" customFormat="1">
      <c r="A845" s="25" t="s">
        <v>367</v>
      </c>
      <c r="B845" s="25" t="s">
        <v>2247</v>
      </c>
      <c r="C845" s="25" t="s">
        <v>294</v>
      </c>
      <c r="D845" s="25">
        <v>2</v>
      </c>
      <c r="E845" s="25" t="s">
        <v>1823</v>
      </c>
      <c r="F845" s="25" t="s">
        <v>2248</v>
      </c>
      <c r="G845" s="96">
        <v>2</v>
      </c>
      <c r="H845" s="25" t="s">
        <v>295</v>
      </c>
      <c r="I845" s="25">
        <v>0</v>
      </c>
      <c r="J845" s="25" t="s">
        <v>2248</v>
      </c>
      <c r="K845" s="25">
        <v>0</v>
      </c>
      <c r="L845" s="25" t="s">
        <v>2249</v>
      </c>
      <c r="M845" s="25">
        <v>1</v>
      </c>
      <c r="N845" s="25">
        <v>2</v>
      </c>
      <c r="O845" s="25">
        <v>50</v>
      </c>
      <c r="P845" s="25">
        <v>1</v>
      </c>
      <c r="Q845" s="25">
        <v>2</v>
      </c>
      <c r="R845" s="25">
        <v>0</v>
      </c>
      <c r="S845" s="25">
        <v>0</v>
      </c>
      <c r="T845" s="61">
        <v>44987</v>
      </c>
      <c r="U845" s="25"/>
      <c r="V845" s="25"/>
      <c r="W845" s="62"/>
      <c r="X845" s="8"/>
      <c r="Y845" s="8"/>
      <c r="Z845" s="8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</row>
    <row r="846" spans="1:88">
      <c r="A846" s="20" t="s">
        <v>367</v>
      </c>
      <c r="B846" s="20" t="s">
        <v>2250</v>
      </c>
      <c r="C846" s="20" t="s">
        <v>294</v>
      </c>
      <c r="D846" s="20">
        <v>2</v>
      </c>
      <c r="E846" s="20" t="s">
        <v>1823</v>
      </c>
      <c r="F846" s="20" t="s">
        <v>2248</v>
      </c>
      <c r="G846" s="97">
        <v>2</v>
      </c>
      <c r="H846" s="20" t="s">
        <v>295</v>
      </c>
      <c r="I846" s="20">
        <v>0</v>
      </c>
      <c r="J846" s="20" t="s">
        <v>2248</v>
      </c>
      <c r="K846" s="20">
        <v>0</v>
      </c>
      <c r="L846" s="20" t="s">
        <v>2248</v>
      </c>
      <c r="M846" s="20">
        <v>1</v>
      </c>
      <c r="N846" s="20">
        <v>2</v>
      </c>
      <c r="O846" s="20">
        <v>50</v>
      </c>
      <c r="P846" s="20">
        <v>1</v>
      </c>
      <c r="Q846" s="20">
        <v>2</v>
      </c>
      <c r="R846" s="20">
        <v>0</v>
      </c>
      <c r="S846" s="20">
        <v>0</v>
      </c>
      <c r="T846" s="55">
        <v>44987</v>
      </c>
      <c r="U846" s="20"/>
      <c r="V846" s="20"/>
      <c r="W846" s="60"/>
      <c r="X846" s="8"/>
      <c r="Y846" s="8"/>
      <c r="Z846" s="8"/>
    </row>
    <row r="847" spans="1:88" s="83" customFormat="1">
      <c r="A847" s="25" t="s">
        <v>325</v>
      </c>
      <c r="B847" s="25" t="s">
        <v>2251</v>
      </c>
      <c r="C847" s="25" t="s">
        <v>294</v>
      </c>
      <c r="D847" s="25">
        <v>1</v>
      </c>
      <c r="E847" s="25" t="s">
        <v>295</v>
      </c>
      <c r="F847" s="25" t="s">
        <v>2252</v>
      </c>
      <c r="G847" s="96">
        <v>19</v>
      </c>
      <c r="H847" s="25" t="s">
        <v>295</v>
      </c>
      <c r="I847" s="25">
        <v>0</v>
      </c>
      <c r="J847" s="25" t="s">
        <v>2252</v>
      </c>
      <c r="K847" s="25">
        <v>0</v>
      </c>
      <c r="L847" s="25" t="s">
        <v>2253</v>
      </c>
      <c r="M847" s="25">
        <v>1</v>
      </c>
      <c r="N847" s="25">
        <v>19</v>
      </c>
      <c r="O847" s="25">
        <v>50</v>
      </c>
      <c r="P847" s="25">
        <v>1</v>
      </c>
      <c r="Q847" s="25">
        <v>2</v>
      </c>
      <c r="R847" s="25">
        <v>0</v>
      </c>
      <c r="S847" s="25">
        <v>0</v>
      </c>
      <c r="T847" s="61">
        <v>44987</v>
      </c>
      <c r="U847" s="25"/>
      <c r="V847" s="25"/>
      <c r="W847" s="62"/>
      <c r="X847" s="8"/>
      <c r="Y847" s="8"/>
      <c r="Z847" s="8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</row>
    <row r="848" spans="1:88">
      <c r="A848" s="20" t="s">
        <v>325</v>
      </c>
      <c r="B848" s="20" t="s">
        <v>2254</v>
      </c>
      <c r="C848" s="20" t="s">
        <v>294</v>
      </c>
      <c r="D848" s="20">
        <v>1</v>
      </c>
      <c r="E848" s="20" t="s">
        <v>1823</v>
      </c>
      <c r="F848" s="20" t="s">
        <v>328</v>
      </c>
      <c r="G848" s="97">
        <v>1</v>
      </c>
      <c r="H848" s="20" t="s">
        <v>295</v>
      </c>
      <c r="I848" s="20">
        <v>0</v>
      </c>
      <c r="J848" s="20" t="s">
        <v>328</v>
      </c>
      <c r="K848" s="20">
        <v>0</v>
      </c>
      <c r="L848" s="20" t="s">
        <v>328</v>
      </c>
      <c r="M848" s="20">
        <v>1</v>
      </c>
      <c r="N848" s="20">
        <v>1</v>
      </c>
      <c r="O848" s="20">
        <v>50</v>
      </c>
      <c r="P848" s="20">
        <v>1</v>
      </c>
      <c r="Q848" s="20">
        <v>2</v>
      </c>
      <c r="R848" s="20">
        <v>0</v>
      </c>
      <c r="S848" s="20">
        <v>0</v>
      </c>
      <c r="T848" s="55">
        <v>44987</v>
      </c>
      <c r="U848" s="20"/>
      <c r="V848" s="20"/>
      <c r="W848" s="60"/>
      <c r="X848" s="8"/>
      <c r="Y848" s="8"/>
      <c r="Z848" s="8"/>
    </row>
    <row r="849" spans="1:88" s="83" customFormat="1">
      <c r="A849" s="25" t="s">
        <v>325</v>
      </c>
      <c r="B849" s="25" t="s">
        <v>2255</v>
      </c>
      <c r="C849" s="25" t="s">
        <v>294</v>
      </c>
      <c r="D849" s="25">
        <v>20</v>
      </c>
      <c r="E849" s="25" t="s">
        <v>295</v>
      </c>
      <c r="F849" s="25" t="s">
        <v>2256</v>
      </c>
      <c r="G849" s="96">
        <v>20</v>
      </c>
      <c r="H849" s="25" t="s">
        <v>295</v>
      </c>
      <c r="I849" s="25">
        <v>0</v>
      </c>
      <c r="J849" s="25" t="s">
        <v>2256</v>
      </c>
      <c r="K849" s="25"/>
      <c r="L849" s="25" t="s">
        <v>2256</v>
      </c>
      <c r="M849" s="25">
        <v>1</v>
      </c>
      <c r="N849" s="25">
        <v>20</v>
      </c>
      <c r="O849" s="25">
        <v>50</v>
      </c>
      <c r="P849" s="25">
        <v>1</v>
      </c>
      <c r="Q849" s="25">
        <v>2</v>
      </c>
      <c r="R849" s="25">
        <v>0</v>
      </c>
      <c r="S849" s="25">
        <v>0</v>
      </c>
      <c r="T849" s="61">
        <v>44987</v>
      </c>
      <c r="U849" s="25"/>
      <c r="V849" s="25"/>
      <c r="W849" s="62"/>
      <c r="X849" s="8"/>
      <c r="Y849" s="8"/>
      <c r="Z849" s="8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</row>
    <row r="850" spans="1:88">
      <c r="A850" s="20" t="s">
        <v>521</v>
      </c>
      <c r="B850" s="20" t="s">
        <v>2257</v>
      </c>
      <c r="C850" s="20" t="s">
        <v>294</v>
      </c>
      <c r="D850" s="20">
        <v>1</v>
      </c>
      <c r="E850" s="20" t="s">
        <v>295</v>
      </c>
      <c r="F850" s="20" t="s">
        <v>2258</v>
      </c>
      <c r="G850" s="97">
        <v>1</v>
      </c>
      <c r="H850" s="20" t="s">
        <v>295</v>
      </c>
      <c r="I850" s="20">
        <v>0</v>
      </c>
      <c r="J850" s="20" t="s">
        <v>2258</v>
      </c>
      <c r="K850" s="20"/>
      <c r="L850" s="20" t="s">
        <v>2259</v>
      </c>
      <c r="M850" s="20">
        <v>1</v>
      </c>
      <c r="N850" s="20">
        <v>1</v>
      </c>
      <c r="O850" s="20">
        <v>50</v>
      </c>
      <c r="P850" s="20">
        <v>6</v>
      </c>
      <c r="Q850" s="20">
        <v>2</v>
      </c>
      <c r="R850" s="20">
        <v>0</v>
      </c>
      <c r="S850" s="20">
        <v>0</v>
      </c>
      <c r="T850" s="55">
        <v>44987</v>
      </c>
      <c r="U850" s="20"/>
      <c r="V850" s="20"/>
      <c r="W850" s="60"/>
      <c r="X850" s="8"/>
      <c r="Y850" s="8"/>
      <c r="Z850" s="8"/>
    </row>
    <row r="851" spans="1:88" s="83" customFormat="1">
      <c r="A851" s="25" t="s">
        <v>521</v>
      </c>
      <c r="B851" s="25" t="s">
        <v>2260</v>
      </c>
      <c r="C851" s="25" t="s">
        <v>294</v>
      </c>
      <c r="D851" s="25">
        <v>13.5</v>
      </c>
      <c r="E851" s="25" t="s">
        <v>1823</v>
      </c>
      <c r="F851" s="25" t="s">
        <v>2261</v>
      </c>
      <c r="G851" s="96">
        <v>13.5</v>
      </c>
      <c r="H851" s="25" t="s">
        <v>295</v>
      </c>
      <c r="I851" s="25">
        <v>0</v>
      </c>
      <c r="J851" s="25" t="s">
        <v>2261</v>
      </c>
      <c r="K851" s="25">
        <v>0</v>
      </c>
      <c r="L851" s="25" t="s">
        <v>2261</v>
      </c>
      <c r="M851" s="25">
        <v>1</v>
      </c>
      <c r="N851" s="25">
        <v>13</v>
      </c>
      <c r="O851" s="25">
        <v>50</v>
      </c>
      <c r="P851" s="25">
        <v>1</v>
      </c>
      <c r="Q851" s="25">
        <v>2</v>
      </c>
      <c r="R851" s="25">
        <v>0</v>
      </c>
      <c r="S851" s="25">
        <v>0</v>
      </c>
      <c r="T851" s="61">
        <v>44987</v>
      </c>
      <c r="U851" s="25"/>
      <c r="V851" s="25"/>
      <c r="W851" s="62"/>
      <c r="X851" s="8"/>
      <c r="Y851" s="8"/>
      <c r="Z851" s="8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</row>
    <row r="852" spans="1:88">
      <c r="A852" s="20" t="s">
        <v>521</v>
      </c>
      <c r="B852" s="20" t="s">
        <v>2262</v>
      </c>
      <c r="C852" s="20" t="s">
        <v>294</v>
      </c>
      <c r="D852" s="20">
        <v>1</v>
      </c>
      <c r="E852" s="20" t="s">
        <v>295</v>
      </c>
      <c r="F852" s="20" t="s">
        <v>2258</v>
      </c>
      <c r="G852" s="97">
        <v>1</v>
      </c>
      <c r="H852" s="20" t="s">
        <v>295</v>
      </c>
      <c r="I852" s="20">
        <v>0</v>
      </c>
      <c r="J852" s="20" t="s">
        <v>2258</v>
      </c>
      <c r="K852" s="20"/>
      <c r="L852" s="20" t="s">
        <v>2263</v>
      </c>
      <c r="M852" s="20">
        <v>1</v>
      </c>
      <c r="N852" s="20">
        <v>1</v>
      </c>
      <c r="O852" s="20">
        <v>50</v>
      </c>
      <c r="P852" s="20">
        <v>1</v>
      </c>
      <c r="Q852" s="20">
        <v>2</v>
      </c>
      <c r="R852" s="20">
        <v>0</v>
      </c>
      <c r="S852" s="20">
        <v>0</v>
      </c>
      <c r="T852" s="55">
        <v>44987</v>
      </c>
      <c r="U852" s="20"/>
      <c r="V852" s="20"/>
      <c r="W852" s="60"/>
      <c r="X852" s="8"/>
      <c r="Y852" s="8"/>
      <c r="Z852" s="8"/>
    </row>
    <row r="853" spans="1:88" s="83" customFormat="1">
      <c r="A853" s="25" t="s">
        <v>2264</v>
      </c>
      <c r="B853" s="25" t="s">
        <v>2265</v>
      </c>
      <c r="C853" s="25" t="s">
        <v>294</v>
      </c>
      <c r="D853" s="25">
        <v>2</v>
      </c>
      <c r="E853" s="25" t="s">
        <v>382</v>
      </c>
      <c r="F853" s="25" t="s">
        <v>2266</v>
      </c>
      <c r="G853" s="96">
        <v>2</v>
      </c>
      <c r="H853" s="25" t="s">
        <v>295</v>
      </c>
      <c r="I853" s="25">
        <v>0</v>
      </c>
      <c r="J853" s="25" t="s">
        <v>2266</v>
      </c>
      <c r="K853" s="25">
        <v>0</v>
      </c>
      <c r="L853" s="25" t="s">
        <v>182</v>
      </c>
      <c r="M853" s="25">
        <v>1</v>
      </c>
      <c r="N853" s="25">
        <v>2</v>
      </c>
      <c r="O853" s="25">
        <v>50</v>
      </c>
      <c r="P853" s="25">
        <v>1</v>
      </c>
      <c r="Q853" s="25">
        <v>2</v>
      </c>
      <c r="R853" s="25">
        <v>0</v>
      </c>
      <c r="S853" s="25">
        <v>0</v>
      </c>
      <c r="T853" s="61">
        <v>44987</v>
      </c>
      <c r="U853" s="25"/>
      <c r="V853" s="25"/>
      <c r="W853" s="62"/>
      <c r="X853" s="8"/>
      <c r="Y853" s="8"/>
      <c r="Z853" s="8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</row>
    <row r="854" spans="1:88">
      <c r="A854" s="20" t="s">
        <v>2264</v>
      </c>
      <c r="B854" s="20" t="s">
        <v>2267</v>
      </c>
      <c r="C854" s="20" t="s">
        <v>294</v>
      </c>
      <c r="D854" s="20">
        <v>2</v>
      </c>
      <c r="E854" s="20" t="s">
        <v>382</v>
      </c>
      <c r="F854" s="20" t="s">
        <v>2266</v>
      </c>
      <c r="G854" s="97">
        <v>2</v>
      </c>
      <c r="H854" s="20" t="s">
        <v>295</v>
      </c>
      <c r="I854" s="20">
        <v>0</v>
      </c>
      <c r="J854" s="20" t="s">
        <v>2266</v>
      </c>
      <c r="K854" s="20">
        <v>0</v>
      </c>
      <c r="L854" s="20" t="s">
        <v>2266</v>
      </c>
      <c r="M854" s="20">
        <v>1</v>
      </c>
      <c r="N854" s="20">
        <v>2</v>
      </c>
      <c r="O854" s="20">
        <v>50</v>
      </c>
      <c r="P854" s="20">
        <v>1</v>
      </c>
      <c r="Q854" s="20">
        <v>2</v>
      </c>
      <c r="R854" s="20">
        <v>0</v>
      </c>
      <c r="S854" s="20">
        <v>0</v>
      </c>
      <c r="T854" s="55">
        <v>44987</v>
      </c>
      <c r="U854" s="20"/>
      <c r="V854" s="20"/>
      <c r="W854" s="60"/>
      <c r="X854" s="8"/>
      <c r="Y854" s="8"/>
      <c r="Z854" s="8"/>
    </row>
    <row r="855" spans="1:88" s="83" customFormat="1">
      <c r="A855" s="25" t="s">
        <v>740</v>
      </c>
      <c r="B855" s="25" t="s">
        <v>2268</v>
      </c>
      <c r="C855" s="25" t="s">
        <v>294</v>
      </c>
      <c r="D855" s="25">
        <v>28</v>
      </c>
      <c r="E855" s="25" t="s">
        <v>295</v>
      </c>
      <c r="F855" s="25" t="s">
        <v>2269</v>
      </c>
      <c r="G855" s="96">
        <v>28</v>
      </c>
      <c r="H855" s="25" t="s">
        <v>295</v>
      </c>
      <c r="I855" s="25">
        <v>0</v>
      </c>
      <c r="J855" s="25" t="s">
        <v>2269</v>
      </c>
      <c r="K855" s="25">
        <v>0</v>
      </c>
      <c r="L855" s="25" t="s">
        <v>2270</v>
      </c>
      <c r="M855" s="25">
        <v>1</v>
      </c>
      <c r="N855" s="25">
        <v>28</v>
      </c>
      <c r="O855" s="25">
        <v>50</v>
      </c>
      <c r="P855" s="25">
        <v>1</v>
      </c>
      <c r="Q855" s="25">
        <v>2</v>
      </c>
      <c r="R855" s="25">
        <v>0</v>
      </c>
      <c r="S855" s="25">
        <v>0</v>
      </c>
      <c r="T855" s="61">
        <v>44987</v>
      </c>
      <c r="U855" s="25"/>
      <c r="V855" s="25"/>
      <c r="W855" s="62"/>
      <c r="X855" s="8"/>
      <c r="Y855" s="8"/>
      <c r="Z855" s="8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</row>
    <row r="856" spans="1:88">
      <c r="A856" s="20" t="s">
        <v>740</v>
      </c>
      <c r="B856" s="20" t="s">
        <v>2271</v>
      </c>
      <c r="C856" s="20" t="s">
        <v>294</v>
      </c>
      <c r="D856" s="20">
        <v>1</v>
      </c>
      <c r="E856" s="20" t="s">
        <v>295</v>
      </c>
      <c r="F856" s="20" t="s">
        <v>2272</v>
      </c>
      <c r="G856" s="97">
        <v>1</v>
      </c>
      <c r="H856" s="20" t="s">
        <v>295</v>
      </c>
      <c r="I856" s="20">
        <v>0</v>
      </c>
      <c r="J856" s="20" t="s">
        <v>2272</v>
      </c>
      <c r="K856" s="20">
        <v>0</v>
      </c>
      <c r="L856" s="20" t="s">
        <v>2273</v>
      </c>
      <c r="M856" s="20">
        <v>1</v>
      </c>
      <c r="N856" s="20">
        <v>1</v>
      </c>
      <c r="O856" s="20">
        <v>50</v>
      </c>
      <c r="P856" s="20">
        <v>1</v>
      </c>
      <c r="Q856" s="20">
        <v>2</v>
      </c>
      <c r="R856" s="20">
        <v>0</v>
      </c>
      <c r="S856" s="20">
        <v>0</v>
      </c>
      <c r="T856" s="55">
        <v>44987</v>
      </c>
      <c r="U856" s="20"/>
      <c r="V856" s="20"/>
      <c r="W856" s="60"/>
      <c r="X856" s="8"/>
      <c r="Y856" s="8"/>
      <c r="Z856" s="8"/>
    </row>
    <row r="857" spans="1:88" s="83" customFormat="1">
      <c r="A857" s="25" t="s">
        <v>2169</v>
      </c>
      <c r="B857" s="25" t="s">
        <v>2274</v>
      </c>
      <c r="C857" s="25" t="s">
        <v>294</v>
      </c>
      <c r="D857" s="25">
        <v>28</v>
      </c>
      <c r="E857" s="25" t="s">
        <v>295</v>
      </c>
      <c r="F857" s="25" t="s">
        <v>2275</v>
      </c>
      <c r="G857" s="96">
        <v>28</v>
      </c>
      <c r="H857" s="25" t="s">
        <v>295</v>
      </c>
      <c r="I857" s="25">
        <v>4.21</v>
      </c>
      <c r="J857" s="25" t="s">
        <v>2275</v>
      </c>
      <c r="K857" s="25">
        <v>0</v>
      </c>
      <c r="L857" s="25" t="s">
        <v>2276</v>
      </c>
      <c r="M857" s="25">
        <v>1</v>
      </c>
      <c r="N857" s="25">
        <v>28</v>
      </c>
      <c r="O857" s="25">
        <v>50</v>
      </c>
      <c r="P857" s="25">
        <v>1</v>
      </c>
      <c r="Q857" s="25">
        <v>2</v>
      </c>
      <c r="R857" s="25">
        <v>117.89</v>
      </c>
      <c r="S857" s="25">
        <v>0</v>
      </c>
      <c r="T857" s="61">
        <v>44987</v>
      </c>
      <c r="U857" s="25"/>
      <c r="V857" s="25"/>
      <c r="W857" s="62"/>
      <c r="X857" s="8"/>
      <c r="Y857" s="8"/>
      <c r="Z857" s="8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</row>
    <row r="858" spans="1:88">
      <c r="A858" s="20" t="s">
        <v>2169</v>
      </c>
      <c r="B858" s="20" t="s">
        <v>2277</v>
      </c>
      <c r="C858" s="20" t="s">
        <v>294</v>
      </c>
      <c r="D858" s="20">
        <v>1</v>
      </c>
      <c r="E858" s="20" t="s">
        <v>295</v>
      </c>
      <c r="F858" s="20" t="s">
        <v>2278</v>
      </c>
      <c r="G858" s="97">
        <v>1</v>
      </c>
      <c r="H858" s="20" t="s">
        <v>295</v>
      </c>
      <c r="I858" s="20">
        <v>4.63</v>
      </c>
      <c r="J858" s="20" t="s">
        <v>2278</v>
      </c>
      <c r="K858" s="20">
        <v>0</v>
      </c>
      <c r="L858" s="20" t="s">
        <v>2273</v>
      </c>
      <c r="M858" s="20">
        <v>1</v>
      </c>
      <c r="N858" s="20">
        <v>1</v>
      </c>
      <c r="O858" s="20">
        <v>50</v>
      </c>
      <c r="P858" s="20">
        <v>1</v>
      </c>
      <c r="Q858" s="20">
        <v>2</v>
      </c>
      <c r="R858" s="20">
        <v>4.63</v>
      </c>
      <c r="S858" s="20">
        <v>0</v>
      </c>
      <c r="T858" s="55">
        <v>44987</v>
      </c>
      <c r="U858" s="20"/>
      <c r="V858" s="20"/>
      <c r="W858" s="60"/>
      <c r="X858" s="8"/>
      <c r="Y858" s="8"/>
      <c r="Z858" s="8"/>
    </row>
    <row r="859" spans="1:88" s="83" customFormat="1">
      <c r="A859" s="25" t="s">
        <v>955</v>
      </c>
      <c r="B859" s="25" t="s">
        <v>2279</v>
      </c>
      <c r="C859" s="25" t="s">
        <v>294</v>
      </c>
      <c r="D859" s="25">
        <v>2</v>
      </c>
      <c r="E859" s="25" t="s">
        <v>295</v>
      </c>
      <c r="F859" s="25" t="s">
        <v>2280</v>
      </c>
      <c r="G859" s="96">
        <v>2</v>
      </c>
      <c r="H859" s="25" t="s">
        <v>295</v>
      </c>
      <c r="I859" s="25">
        <v>0</v>
      </c>
      <c r="J859" s="25" t="s">
        <v>2280</v>
      </c>
      <c r="K859" s="25">
        <v>0</v>
      </c>
      <c r="L859" s="25" t="s">
        <v>2280</v>
      </c>
      <c r="M859" s="25">
        <v>1</v>
      </c>
      <c r="N859" s="25">
        <v>2</v>
      </c>
      <c r="O859" s="25">
        <v>50</v>
      </c>
      <c r="P859" s="25">
        <v>1</v>
      </c>
      <c r="Q859" s="25">
        <v>2</v>
      </c>
      <c r="R859" s="25">
        <v>0</v>
      </c>
      <c r="S859" s="25">
        <v>0</v>
      </c>
      <c r="T859" s="61">
        <v>44987</v>
      </c>
      <c r="U859" s="25"/>
      <c r="V859" s="25"/>
      <c r="W859" s="62"/>
      <c r="X859" s="8"/>
      <c r="Y859" s="8"/>
      <c r="Z859" s="8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</row>
    <row r="860" spans="1:88">
      <c r="A860" s="20" t="s">
        <v>958</v>
      </c>
      <c r="B860" s="20" t="s">
        <v>2281</v>
      </c>
      <c r="C860" s="20" t="s">
        <v>294</v>
      </c>
      <c r="D860" s="20">
        <v>2</v>
      </c>
      <c r="E860" s="20" t="s">
        <v>295</v>
      </c>
      <c r="F860" s="20" t="s">
        <v>2282</v>
      </c>
      <c r="G860" s="97">
        <v>2</v>
      </c>
      <c r="H860" s="20" t="s">
        <v>295</v>
      </c>
      <c r="I860" s="20">
        <v>0</v>
      </c>
      <c r="J860" s="20" t="s">
        <v>2282</v>
      </c>
      <c r="K860" s="20">
        <v>0</v>
      </c>
      <c r="L860" s="20" t="s">
        <v>2282</v>
      </c>
      <c r="M860" s="20">
        <v>1</v>
      </c>
      <c r="N860" s="20">
        <v>2</v>
      </c>
      <c r="O860" s="20">
        <v>50</v>
      </c>
      <c r="P860" s="20">
        <v>1</v>
      </c>
      <c r="Q860" s="20">
        <v>2</v>
      </c>
      <c r="R860" s="20">
        <v>0</v>
      </c>
      <c r="S860" s="20">
        <v>0</v>
      </c>
      <c r="T860" s="55">
        <v>44987</v>
      </c>
      <c r="U860" s="20"/>
      <c r="V860" s="20"/>
      <c r="W860" s="60"/>
      <c r="X860" s="8"/>
      <c r="Y860" s="8"/>
      <c r="Z860" s="8"/>
    </row>
    <row r="861" spans="1:88" s="83" customFormat="1">
      <c r="A861" s="25" t="s">
        <v>958</v>
      </c>
      <c r="B861" s="25" t="s">
        <v>2283</v>
      </c>
      <c r="C861" s="25" t="s">
        <v>294</v>
      </c>
      <c r="D861" s="25">
        <v>10</v>
      </c>
      <c r="E861" s="25" t="s">
        <v>382</v>
      </c>
      <c r="F861" s="25" t="s">
        <v>2284</v>
      </c>
      <c r="G861" s="96">
        <v>10</v>
      </c>
      <c r="H861" s="25" t="s">
        <v>295</v>
      </c>
      <c r="I861" s="25">
        <v>0</v>
      </c>
      <c r="J861" s="25" t="s">
        <v>2284</v>
      </c>
      <c r="K861" s="25">
        <v>0</v>
      </c>
      <c r="L861" s="25" t="s">
        <v>2284</v>
      </c>
      <c r="M861" s="25">
        <v>1</v>
      </c>
      <c r="N861" s="25">
        <v>10</v>
      </c>
      <c r="O861" s="25">
        <v>50</v>
      </c>
      <c r="P861" s="25">
        <v>1</v>
      </c>
      <c r="Q861" s="25">
        <v>2</v>
      </c>
      <c r="R861" s="25">
        <v>0</v>
      </c>
      <c r="S861" s="25">
        <v>0</v>
      </c>
      <c r="T861" s="61">
        <v>44987</v>
      </c>
      <c r="U861" s="25"/>
      <c r="V861" s="25"/>
      <c r="W861" s="62"/>
      <c r="X861" s="8"/>
      <c r="Y861" s="8"/>
      <c r="Z861" s="8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</row>
    <row r="862" spans="1:88">
      <c r="A862" s="20" t="s">
        <v>698</v>
      </c>
      <c r="B862" s="20" t="s">
        <v>2285</v>
      </c>
      <c r="C862" s="20" t="s">
        <v>1243</v>
      </c>
      <c r="D862" s="20">
        <v>2</v>
      </c>
      <c r="E862" s="20" t="s">
        <v>1823</v>
      </c>
      <c r="F862" s="20" t="s">
        <v>2286</v>
      </c>
      <c r="G862" s="97">
        <v>2</v>
      </c>
      <c r="H862" s="20" t="s">
        <v>295</v>
      </c>
      <c r="I862" s="20">
        <v>0</v>
      </c>
      <c r="J862" s="20" t="s">
        <v>2286</v>
      </c>
      <c r="K862" s="20">
        <v>0</v>
      </c>
      <c r="L862" s="20" t="s">
        <v>2286</v>
      </c>
      <c r="M862" s="20">
        <v>1</v>
      </c>
      <c r="N862" s="20">
        <v>2</v>
      </c>
      <c r="O862" s="20">
        <v>50</v>
      </c>
      <c r="P862" s="20">
        <v>1</v>
      </c>
      <c r="Q862" s="20">
        <v>2</v>
      </c>
      <c r="R862" s="20">
        <v>0</v>
      </c>
      <c r="S862" s="20">
        <v>0</v>
      </c>
      <c r="T862" s="55">
        <v>44987</v>
      </c>
      <c r="U862" s="20"/>
      <c r="V862" s="20"/>
      <c r="W862" s="60"/>
      <c r="X862" s="8"/>
      <c r="Y862" s="8"/>
      <c r="Z862" s="8"/>
    </row>
    <row r="863" spans="1:88" s="83" customFormat="1">
      <c r="A863" s="25" t="s">
        <v>2287</v>
      </c>
      <c r="B863" s="25" t="s">
        <v>2288</v>
      </c>
      <c r="C863" s="25" t="s">
        <v>294</v>
      </c>
      <c r="D863" s="25">
        <v>1</v>
      </c>
      <c r="E863" s="25" t="s">
        <v>295</v>
      </c>
      <c r="F863" s="25" t="s">
        <v>2289</v>
      </c>
      <c r="G863" s="96">
        <v>2</v>
      </c>
      <c r="H863" s="25" t="s">
        <v>295</v>
      </c>
      <c r="I863" s="25">
        <v>8.77</v>
      </c>
      <c r="J863" s="25" t="s">
        <v>2289</v>
      </c>
      <c r="K863" s="25">
        <v>0</v>
      </c>
      <c r="L863" s="25" t="s">
        <v>2290</v>
      </c>
      <c r="M863" s="25">
        <v>1</v>
      </c>
      <c r="N863" s="25">
        <v>2</v>
      </c>
      <c r="O863" s="25">
        <v>50</v>
      </c>
      <c r="P863" s="25">
        <v>1</v>
      </c>
      <c r="Q863" s="25">
        <v>2</v>
      </c>
      <c r="R863" s="25">
        <v>17.53</v>
      </c>
      <c r="S863" s="25">
        <v>0</v>
      </c>
      <c r="T863" s="61">
        <v>44987</v>
      </c>
      <c r="U863" s="25"/>
      <c r="V863" s="25"/>
      <c r="W863" s="62"/>
      <c r="X863" s="8"/>
      <c r="Y863" s="8"/>
      <c r="Z863" s="8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</row>
    <row r="864" spans="1:88">
      <c r="A864" s="20" t="s">
        <v>522</v>
      </c>
      <c r="B864" s="20" t="s">
        <v>2240</v>
      </c>
      <c r="C864" s="20" t="s">
        <v>294</v>
      </c>
      <c r="D864" s="20">
        <v>13.5</v>
      </c>
      <c r="E864" s="20" t="s">
        <v>1823</v>
      </c>
      <c r="F864" s="20" t="s">
        <v>2241</v>
      </c>
      <c r="G864" s="97">
        <v>13.5</v>
      </c>
      <c r="H864" s="20" t="s">
        <v>295</v>
      </c>
      <c r="I864" s="20">
        <v>0</v>
      </c>
      <c r="J864" s="20" t="s">
        <v>2241</v>
      </c>
      <c r="K864" s="20">
        <v>0</v>
      </c>
      <c r="L864" s="20" t="s">
        <v>2241</v>
      </c>
      <c r="M864" s="20">
        <v>1</v>
      </c>
      <c r="N864" s="20">
        <v>13</v>
      </c>
      <c r="O864" s="20">
        <v>50</v>
      </c>
      <c r="P864" s="20">
        <v>1</v>
      </c>
      <c r="Q864" s="20">
        <v>2</v>
      </c>
      <c r="R864" s="20">
        <v>0</v>
      </c>
      <c r="S864" s="20">
        <v>0</v>
      </c>
      <c r="T864" s="55">
        <v>44987</v>
      </c>
      <c r="U864" s="20"/>
      <c r="V864" s="20"/>
      <c r="W864" s="60"/>
      <c r="X864" s="8"/>
      <c r="Y864" s="8"/>
      <c r="Z864" s="8"/>
    </row>
    <row r="865" spans="1:88" s="83" customFormat="1">
      <c r="A865" s="25" t="s">
        <v>370</v>
      </c>
      <c r="B865" s="25" t="s">
        <v>2250</v>
      </c>
      <c r="C865" s="25" t="s">
        <v>294</v>
      </c>
      <c r="D865" s="25">
        <v>2</v>
      </c>
      <c r="E865" s="25" t="s">
        <v>295</v>
      </c>
      <c r="F865" s="25" t="s">
        <v>2248</v>
      </c>
      <c r="G865" s="96">
        <v>2</v>
      </c>
      <c r="H865" s="25" t="s">
        <v>295</v>
      </c>
      <c r="I865" s="25">
        <v>0</v>
      </c>
      <c r="J865" s="25" t="s">
        <v>2248</v>
      </c>
      <c r="K865" s="25">
        <v>0</v>
      </c>
      <c r="L865" s="25" t="s">
        <v>2248</v>
      </c>
      <c r="M865" s="25">
        <v>1</v>
      </c>
      <c r="N865" s="25">
        <v>2</v>
      </c>
      <c r="O865" s="25">
        <v>50</v>
      </c>
      <c r="P865" s="25">
        <v>1</v>
      </c>
      <c r="Q865" s="25">
        <v>2</v>
      </c>
      <c r="R865" s="25">
        <v>0</v>
      </c>
      <c r="S865" s="25">
        <v>0</v>
      </c>
      <c r="T865" s="61">
        <v>44987</v>
      </c>
      <c r="U865" s="25"/>
      <c r="V865" s="25"/>
      <c r="W865" s="62"/>
      <c r="X865" s="8"/>
      <c r="Y865" s="8"/>
      <c r="Z865" s="8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</row>
    <row r="866" spans="1:88">
      <c r="A866" s="20" t="s">
        <v>370</v>
      </c>
      <c r="B866" s="20" t="s">
        <v>2291</v>
      </c>
      <c r="C866" s="20" t="s">
        <v>294</v>
      </c>
      <c r="D866" s="20">
        <v>2</v>
      </c>
      <c r="E866" s="20" t="s">
        <v>1823</v>
      </c>
      <c r="F866" s="20" t="s">
        <v>2248</v>
      </c>
      <c r="G866" s="97">
        <v>2</v>
      </c>
      <c r="H866" s="20" t="s">
        <v>295</v>
      </c>
      <c r="I866" s="20">
        <v>0</v>
      </c>
      <c r="J866" s="20" t="s">
        <v>2248</v>
      </c>
      <c r="K866" s="20">
        <v>0</v>
      </c>
      <c r="L866" s="20" t="s">
        <v>2248</v>
      </c>
      <c r="M866" s="20">
        <v>1</v>
      </c>
      <c r="N866" s="20">
        <v>2</v>
      </c>
      <c r="O866" s="20">
        <v>50</v>
      </c>
      <c r="P866" s="20">
        <v>1</v>
      </c>
      <c r="Q866" s="20">
        <v>2</v>
      </c>
      <c r="R866" s="20">
        <v>0</v>
      </c>
      <c r="S866" s="20">
        <v>0</v>
      </c>
      <c r="T866" s="55">
        <v>44987</v>
      </c>
      <c r="U866" s="20"/>
      <c r="V866" s="20"/>
      <c r="W866" s="60"/>
      <c r="X866" s="8"/>
      <c r="Y866" s="8"/>
      <c r="Z866" s="8"/>
    </row>
    <row r="867" spans="1:88" s="83" customFormat="1">
      <c r="A867" s="25" t="s">
        <v>523</v>
      </c>
      <c r="B867" s="25" t="s">
        <v>2260</v>
      </c>
      <c r="C867" s="25" t="s">
        <v>294</v>
      </c>
      <c r="D867" s="25">
        <v>13.5</v>
      </c>
      <c r="E867" s="25" t="s">
        <v>1823</v>
      </c>
      <c r="F867" s="25" t="s">
        <v>2261</v>
      </c>
      <c r="G867" s="96">
        <v>13.5</v>
      </c>
      <c r="H867" s="25" t="s">
        <v>295</v>
      </c>
      <c r="I867" s="25">
        <v>0</v>
      </c>
      <c r="J867" s="25" t="s">
        <v>2261</v>
      </c>
      <c r="K867" s="25">
        <v>0</v>
      </c>
      <c r="L867" s="25" t="s">
        <v>2261</v>
      </c>
      <c r="M867" s="25">
        <v>1</v>
      </c>
      <c r="N867" s="25">
        <v>13</v>
      </c>
      <c r="O867" s="25">
        <v>50</v>
      </c>
      <c r="P867" s="25">
        <v>1</v>
      </c>
      <c r="Q867" s="25">
        <v>2</v>
      </c>
      <c r="R867" s="25">
        <v>0</v>
      </c>
      <c r="S867" s="25">
        <v>0</v>
      </c>
      <c r="T867" s="61">
        <v>44987</v>
      </c>
      <c r="U867" s="25"/>
      <c r="V867" s="25"/>
      <c r="W867" s="62"/>
      <c r="X867" s="8"/>
      <c r="Y867" s="8"/>
      <c r="Z867" s="8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</row>
    <row r="868" spans="1:88">
      <c r="A868" s="20" t="s">
        <v>2166</v>
      </c>
      <c r="B868" s="20" t="s">
        <v>2292</v>
      </c>
      <c r="C868" s="20" t="s">
        <v>294</v>
      </c>
      <c r="D868" s="20">
        <v>360</v>
      </c>
      <c r="E868" s="20" t="s">
        <v>295</v>
      </c>
      <c r="F868" s="20" t="s">
        <v>2293</v>
      </c>
      <c r="G868" s="97">
        <v>360</v>
      </c>
      <c r="H868" s="20" t="s">
        <v>295</v>
      </c>
      <c r="I868" s="20">
        <v>0</v>
      </c>
      <c r="J868" s="20" t="s">
        <v>2293</v>
      </c>
      <c r="K868" s="20">
        <v>0</v>
      </c>
      <c r="L868" s="20" t="s">
        <v>2293</v>
      </c>
      <c r="M868" s="20">
        <v>1</v>
      </c>
      <c r="N868" s="20">
        <v>360</v>
      </c>
      <c r="O868" s="20">
        <v>50</v>
      </c>
      <c r="P868" s="20">
        <v>1</v>
      </c>
      <c r="Q868" s="20">
        <v>2</v>
      </c>
      <c r="R868" s="20">
        <v>0</v>
      </c>
      <c r="S868" s="20">
        <v>0</v>
      </c>
      <c r="T868" s="55">
        <v>44987</v>
      </c>
      <c r="U868" s="20"/>
      <c r="V868" s="20"/>
      <c r="W868" s="60"/>
      <c r="X868" s="8"/>
      <c r="Y868" s="8"/>
      <c r="Z868" s="8"/>
    </row>
    <row r="869" spans="1:88" s="83" customFormat="1">
      <c r="A869" s="25" t="s">
        <v>2294</v>
      </c>
      <c r="B869" s="25" t="s">
        <v>2295</v>
      </c>
      <c r="C869" s="25" t="s">
        <v>294</v>
      </c>
      <c r="D869" s="25">
        <v>6</v>
      </c>
      <c r="E869" s="25" t="s">
        <v>295</v>
      </c>
      <c r="F869" s="25" t="s">
        <v>2296</v>
      </c>
      <c r="G869" s="96">
        <v>6</v>
      </c>
      <c r="H869" s="25" t="s">
        <v>295</v>
      </c>
      <c r="I869" s="25">
        <v>0</v>
      </c>
      <c r="J869" s="25" t="s">
        <v>2296</v>
      </c>
      <c r="K869" s="25"/>
      <c r="L869" s="25" t="s">
        <v>2296</v>
      </c>
      <c r="M869" s="25">
        <v>1</v>
      </c>
      <c r="N869" s="25">
        <v>6</v>
      </c>
      <c r="O869" s="25">
        <v>50</v>
      </c>
      <c r="P869" s="25">
        <v>1</v>
      </c>
      <c r="Q869" s="25">
        <v>2</v>
      </c>
      <c r="R869" s="25">
        <v>0</v>
      </c>
      <c r="S869" s="25">
        <v>0</v>
      </c>
      <c r="T869" s="61">
        <v>44987</v>
      </c>
      <c r="U869" s="25"/>
      <c r="V869" s="25"/>
      <c r="W869" s="62"/>
      <c r="X869" s="8"/>
      <c r="Y869" s="8"/>
      <c r="Z869" s="8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</row>
    <row r="870" spans="1:88">
      <c r="A870" s="20" t="s">
        <v>2297</v>
      </c>
      <c r="B870" s="20" t="s">
        <v>2298</v>
      </c>
      <c r="C870" s="20" t="s">
        <v>294</v>
      </c>
      <c r="D870" s="20">
        <v>1</v>
      </c>
      <c r="E870" s="20" t="s">
        <v>295</v>
      </c>
      <c r="F870" s="20" t="s">
        <v>2299</v>
      </c>
      <c r="G870" s="97">
        <v>5</v>
      </c>
      <c r="H870" s="20" t="s">
        <v>295</v>
      </c>
      <c r="I870" s="20">
        <v>5.52</v>
      </c>
      <c r="J870" s="20" t="s">
        <v>2299</v>
      </c>
      <c r="K870" s="20">
        <v>0</v>
      </c>
      <c r="L870" s="20" t="s">
        <v>2300</v>
      </c>
      <c r="M870" s="20">
        <v>1</v>
      </c>
      <c r="N870" s="20">
        <v>5</v>
      </c>
      <c r="O870" s="20">
        <v>50</v>
      </c>
      <c r="P870" s="20">
        <v>1</v>
      </c>
      <c r="Q870" s="20">
        <v>2</v>
      </c>
      <c r="R870" s="20">
        <v>27.58</v>
      </c>
      <c r="S870" s="20">
        <v>0</v>
      </c>
      <c r="T870" s="55">
        <v>44987</v>
      </c>
      <c r="U870" s="20"/>
      <c r="V870" s="20"/>
      <c r="W870" s="60"/>
      <c r="X870" s="8"/>
      <c r="Y870" s="8"/>
      <c r="Z870" s="8"/>
    </row>
    <row r="871" spans="1:88" s="83" customFormat="1">
      <c r="A871" s="25" t="s">
        <v>1821</v>
      </c>
      <c r="B871" s="25" t="s">
        <v>2301</v>
      </c>
      <c r="C871" s="25" t="s">
        <v>294</v>
      </c>
      <c r="D871" s="25">
        <v>5</v>
      </c>
      <c r="E871" s="25" t="s">
        <v>295</v>
      </c>
      <c r="F871" s="25" t="s">
        <v>2302</v>
      </c>
      <c r="G871" s="96">
        <v>5</v>
      </c>
      <c r="H871" s="25" t="s">
        <v>295</v>
      </c>
      <c r="I871" s="25">
        <v>5.52</v>
      </c>
      <c r="J871" s="25" t="s">
        <v>2302</v>
      </c>
      <c r="K871" s="25">
        <v>0</v>
      </c>
      <c r="L871" s="25" t="s">
        <v>2303</v>
      </c>
      <c r="M871" s="25">
        <v>2</v>
      </c>
      <c r="N871" s="25">
        <v>5</v>
      </c>
      <c r="O871" s="25">
        <v>50</v>
      </c>
      <c r="P871" s="25">
        <v>1</v>
      </c>
      <c r="Q871" s="25">
        <v>2</v>
      </c>
      <c r="R871" s="25">
        <v>55.16</v>
      </c>
      <c r="S871" s="25">
        <v>0</v>
      </c>
      <c r="T871" s="61">
        <v>44987</v>
      </c>
      <c r="U871" s="25"/>
      <c r="V871" s="25"/>
      <c r="W871" s="62"/>
      <c r="X871" s="8"/>
      <c r="Y871" s="8"/>
      <c r="Z871" s="8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</row>
    <row r="872" spans="1:88">
      <c r="A872" s="20" t="s">
        <v>565</v>
      </c>
      <c r="B872" s="20" t="s">
        <v>2304</v>
      </c>
      <c r="C872" s="20" t="s">
        <v>294</v>
      </c>
      <c r="D872" s="20">
        <v>6</v>
      </c>
      <c r="E872" s="20" t="s">
        <v>295</v>
      </c>
      <c r="F872" s="20" t="s">
        <v>2305</v>
      </c>
      <c r="G872" s="97">
        <v>6</v>
      </c>
      <c r="H872" s="20" t="s">
        <v>295</v>
      </c>
      <c r="I872" s="20">
        <v>0</v>
      </c>
      <c r="J872" s="20" t="s">
        <v>2305</v>
      </c>
      <c r="K872" s="20">
        <v>0</v>
      </c>
      <c r="L872" s="20" t="s">
        <v>2306</v>
      </c>
      <c r="M872" s="20">
        <v>6</v>
      </c>
      <c r="N872" s="20">
        <v>2</v>
      </c>
      <c r="O872" s="20">
        <v>50</v>
      </c>
      <c r="P872" s="20">
        <v>1</v>
      </c>
      <c r="Q872" s="20">
        <v>2</v>
      </c>
      <c r="R872" s="20">
        <v>0</v>
      </c>
      <c r="S872" s="20">
        <v>0</v>
      </c>
      <c r="T872" s="55">
        <v>44987</v>
      </c>
      <c r="U872" s="20"/>
      <c r="V872" s="20"/>
      <c r="W872" s="60"/>
      <c r="X872" s="8"/>
      <c r="Y872" s="8"/>
      <c r="Z872" s="8"/>
    </row>
    <row r="873" spans="1:88" s="83" customFormat="1">
      <c r="A873" s="25" t="s">
        <v>1379</v>
      </c>
      <c r="B873" s="25" t="s">
        <v>2307</v>
      </c>
      <c r="C873" s="25" t="s">
        <v>294</v>
      </c>
      <c r="D873" s="25">
        <v>2</v>
      </c>
      <c r="E873" s="25" t="s">
        <v>382</v>
      </c>
      <c r="F873" s="25" t="s">
        <v>2308</v>
      </c>
      <c r="G873" s="96">
        <v>2</v>
      </c>
      <c r="H873" s="25" t="s">
        <v>382</v>
      </c>
      <c r="I873" s="25">
        <v>15.16</v>
      </c>
      <c r="J873" s="25" t="s">
        <v>2308</v>
      </c>
      <c r="K873" s="25"/>
      <c r="L873" s="25" t="s">
        <v>2309</v>
      </c>
      <c r="M873" s="25">
        <v>1</v>
      </c>
      <c r="N873" s="25">
        <v>5</v>
      </c>
      <c r="O873" s="25">
        <v>100</v>
      </c>
      <c r="P873" s="25">
        <v>1</v>
      </c>
      <c r="Q873" s="25">
        <v>2</v>
      </c>
      <c r="R873" s="25">
        <v>75.790000000000006</v>
      </c>
      <c r="S873" s="25">
        <v>0</v>
      </c>
      <c r="T873" s="61">
        <v>45015</v>
      </c>
      <c r="U873" s="25"/>
      <c r="V873" s="25"/>
      <c r="W873" s="62"/>
      <c r="X873" s="8"/>
      <c r="Y873" s="8"/>
      <c r="Z873" s="8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</row>
    <row r="874" spans="1:88">
      <c r="A874" s="20" t="s">
        <v>1379</v>
      </c>
      <c r="B874" s="20" t="s">
        <v>2310</v>
      </c>
      <c r="C874" s="20" t="s">
        <v>294</v>
      </c>
      <c r="D874" s="20">
        <v>2</v>
      </c>
      <c r="E874" s="20" t="s">
        <v>382</v>
      </c>
      <c r="F874" s="20" t="s">
        <v>2311</v>
      </c>
      <c r="G874" s="97">
        <v>2</v>
      </c>
      <c r="H874" s="20" t="s">
        <v>382</v>
      </c>
      <c r="I874" s="20">
        <v>15.74</v>
      </c>
      <c r="J874" s="20" t="s">
        <v>2311</v>
      </c>
      <c r="K874" s="20"/>
      <c r="L874" s="20" t="s">
        <v>2312</v>
      </c>
      <c r="M874" s="20">
        <v>1</v>
      </c>
      <c r="N874" s="20">
        <v>1</v>
      </c>
      <c r="O874" s="20">
        <v>100</v>
      </c>
      <c r="P874" s="20">
        <v>1</v>
      </c>
      <c r="Q874" s="20">
        <v>2</v>
      </c>
      <c r="R874" s="20">
        <v>15.74</v>
      </c>
      <c r="S874" s="20">
        <v>0</v>
      </c>
      <c r="T874" s="55">
        <v>45015</v>
      </c>
      <c r="U874" s="20"/>
      <c r="V874" s="20"/>
      <c r="W874" s="60"/>
      <c r="X874" s="8"/>
      <c r="Y874" s="8"/>
      <c r="Z874" s="8"/>
    </row>
    <row r="875" spans="1:88" s="83" customFormat="1">
      <c r="A875" s="25" t="s">
        <v>1275</v>
      </c>
      <c r="B875" s="25" t="s">
        <v>2313</v>
      </c>
      <c r="C875" s="25" t="s">
        <v>294</v>
      </c>
      <c r="D875" s="25">
        <v>2</v>
      </c>
      <c r="E875" s="25" t="s">
        <v>382</v>
      </c>
      <c r="F875" s="25" t="s">
        <v>1277</v>
      </c>
      <c r="G875" s="96">
        <v>2</v>
      </c>
      <c r="H875" s="25" t="s">
        <v>295</v>
      </c>
      <c r="I875" s="25">
        <v>0</v>
      </c>
      <c r="J875" s="25" t="s">
        <v>1277</v>
      </c>
      <c r="K875" s="25">
        <v>0</v>
      </c>
      <c r="L875" s="25" t="s">
        <v>2314</v>
      </c>
      <c r="M875" s="25">
        <v>1</v>
      </c>
      <c r="N875" s="25">
        <v>2</v>
      </c>
      <c r="O875" s="25">
        <v>50</v>
      </c>
      <c r="P875" s="25">
        <v>1</v>
      </c>
      <c r="Q875" s="25">
        <v>2</v>
      </c>
      <c r="R875" s="25">
        <v>0</v>
      </c>
      <c r="S875" s="25">
        <v>0</v>
      </c>
      <c r="T875" s="61">
        <v>44987</v>
      </c>
      <c r="U875" s="25"/>
      <c r="V875" s="25"/>
      <c r="W875" s="62"/>
      <c r="X875" s="8"/>
      <c r="Y875" s="8"/>
      <c r="Z875" s="8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</row>
    <row r="876" spans="1:88">
      <c r="A876" s="20" t="s">
        <v>1275</v>
      </c>
      <c r="B876" s="20" t="s">
        <v>2315</v>
      </c>
      <c r="C876" s="20" t="s">
        <v>294</v>
      </c>
      <c r="D876" s="20">
        <v>2</v>
      </c>
      <c r="E876" s="20" t="s">
        <v>382</v>
      </c>
      <c r="F876" s="20" t="s">
        <v>1277</v>
      </c>
      <c r="G876" s="97">
        <v>2</v>
      </c>
      <c r="H876" s="20" t="s">
        <v>295</v>
      </c>
      <c r="I876" s="20">
        <v>0</v>
      </c>
      <c r="J876" s="20" t="s">
        <v>1277</v>
      </c>
      <c r="K876" s="20">
        <v>0</v>
      </c>
      <c r="L876" s="20" t="s">
        <v>1277</v>
      </c>
      <c r="M876" s="20">
        <v>1</v>
      </c>
      <c r="N876" s="20">
        <v>2</v>
      </c>
      <c r="O876" s="20">
        <v>50</v>
      </c>
      <c r="P876" s="20">
        <v>1</v>
      </c>
      <c r="Q876" s="20">
        <v>2</v>
      </c>
      <c r="R876" s="20">
        <v>0</v>
      </c>
      <c r="S876" s="20">
        <v>0</v>
      </c>
      <c r="T876" s="55">
        <v>44987</v>
      </c>
      <c r="U876" s="20"/>
      <c r="V876" s="20"/>
      <c r="W876" s="60"/>
      <c r="X876" s="8"/>
      <c r="Y876" s="8"/>
      <c r="Z876" s="8"/>
    </row>
    <row r="877" spans="1:88" s="83" customFormat="1">
      <c r="A877" s="25" t="s">
        <v>1278</v>
      </c>
      <c r="B877" s="25" t="s">
        <v>2316</v>
      </c>
      <c r="C877" s="25" t="s">
        <v>294</v>
      </c>
      <c r="D877" s="25">
        <v>2</v>
      </c>
      <c r="E877" s="25" t="s">
        <v>382</v>
      </c>
      <c r="F877" s="25" t="s">
        <v>1280</v>
      </c>
      <c r="G877" s="96">
        <v>2</v>
      </c>
      <c r="H877" s="25" t="s">
        <v>295</v>
      </c>
      <c r="I877" s="25">
        <v>0</v>
      </c>
      <c r="J877" s="25" t="s">
        <v>1280</v>
      </c>
      <c r="K877" s="25">
        <v>0</v>
      </c>
      <c r="L877" s="25" t="s">
        <v>1280</v>
      </c>
      <c r="M877" s="25">
        <v>1</v>
      </c>
      <c r="N877" s="25">
        <v>2</v>
      </c>
      <c r="O877" s="25">
        <v>50</v>
      </c>
      <c r="P877" s="25">
        <v>1</v>
      </c>
      <c r="Q877" s="25">
        <v>2</v>
      </c>
      <c r="R877" s="25">
        <v>0</v>
      </c>
      <c r="S877" s="25">
        <v>0</v>
      </c>
      <c r="T877" s="61">
        <v>44987</v>
      </c>
      <c r="U877" s="25"/>
      <c r="V877" s="25"/>
      <c r="W877" s="62"/>
      <c r="X877" s="8"/>
      <c r="Y877" s="8"/>
      <c r="Z877" s="8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</row>
    <row r="878" spans="1:88">
      <c r="A878" s="20" t="s">
        <v>1278</v>
      </c>
      <c r="B878" s="20" t="s">
        <v>2317</v>
      </c>
      <c r="C878" s="20" t="s">
        <v>294</v>
      </c>
      <c r="D878" s="20">
        <v>2</v>
      </c>
      <c r="E878" s="20" t="s">
        <v>382</v>
      </c>
      <c r="F878" s="20" t="s">
        <v>1280</v>
      </c>
      <c r="G878" s="97">
        <v>2</v>
      </c>
      <c r="H878" s="20" t="s">
        <v>295</v>
      </c>
      <c r="I878" s="20">
        <v>0</v>
      </c>
      <c r="J878" s="20" t="s">
        <v>1280</v>
      </c>
      <c r="K878" s="20">
        <v>0</v>
      </c>
      <c r="L878" s="20" t="s">
        <v>1280</v>
      </c>
      <c r="M878" s="20">
        <v>1</v>
      </c>
      <c r="N878" s="20">
        <v>2</v>
      </c>
      <c r="O878" s="20">
        <v>50</v>
      </c>
      <c r="P878" s="20">
        <v>1</v>
      </c>
      <c r="Q878" s="20">
        <v>2</v>
      </c>
      <c r="R878" s="20">
        <v>0</v>
      </c>
      <c r="S878" s="20">
        <v>0</v>
      </c>
      <c r="T878" s="55">
        <v>44987</v>
      </c>
      <c r="U878" s="20"/>
      <c r="V878" s="20"/>
      <c r="W878" s="60"/>
      <c r="X878" s="8"/>
      <c r="Y878" s="8"/>
      <c r="Z878" s="8"/>
    </row>
    <row r="879" spans="1:88" s="83" customFormat="1">
      <c r="A879" s="25" t="s">
        <v>1108</v>
      </c>
      <c r="B879" s="25" t="s">
        <v>2318</v>
      </c>
      <c r="C879" s="25" t="s">
        <v>294</v>
      </c>
      <c r="D879" s="25">
        <v>1</v>
      </c>
      <c r="E879" s="25" t="s">
        <v>382</v>
      </c>
      <c r="F879" s="25" t="s">
        <v>1110</v>
      </c>
      <c r="G879" s="96">
        <v>1</v>
      </c>
      <c r="H879" s="25" t="s">
        <v>295</v>
      </c>
      <c r="I879" s="25">
        <v>0</v>
      </c>
      <c r="J879" s="25" t="s">
        <v>1110</v>
      </c>
      <c r="K879" s="25">
        <v>0</v>
      </c>
      <c r="L879" s="25" t="s">
        <v>1110</v>
      </c>
      <c r="M879" s="25">
        <v>1</v>
      </c>
      <c r="N879" s="25">
        <v>1</v>
      </c>
      <c r="O879" s="25">
        <v>50</v>
      </c>
      <c r="P879" s="25">
        <v>1</v>
      </c>
      <c r="Q879" s="25">
        <v>2</v>
      </c>
      <c r="R879" s="25">
        <v>0</v>
      </c>
      <c r="S879" s="25">
        <v>0</v>
      </c>
      <c r="T879" s="61">
        <v>44987</v>
      </c>
      <c r="U879" s="25"/>
      <c r="V879" s="25"/>
      <c r="W879" s="62"/>
      <c r="X879" s="8"/>
      <c r="Y879" s="8"/>
      <c r="Z879" s="8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</row>
    <row r="880" spans="1:88">
      <c r="A880" s="20" t="s">
        <v>1154</v>
      </c>
      <c r="B880" s="20" t="s">
        <v>2319</v>
      </c>
      <c r="C880" s="20" t="s">
        <v>294</v>
      </c>
      <c r="D880" s="20">
        <v>1</v>
      </c>
      <c r="E880" s="20" t="s">
        <v>382</v>
      </c>
      <c r="F880" s="20" t="s">
        <v>1156</v>
      </c>
      <c r="G880" s="97">
        <v>1</v>
      </c>
      <c r="H880" s="20" t="s">
        <v>295</v>
      </c>
      <c r="I880" s="20">
        <v>0</v>
      </c>
      <c r="J880" s="20" t="s">
        <v>1156</v>
      </c>
      <c r="K880" s="20">
        <v>0</v>
      </c>
      <c r="L880" s="20" t="s">
        <v>1156</v>
      </c>
      <c r="M880" s="20">
        <v>1</v>
      </c>
      <c r="N880" s="20">
        <v>1</v>
      </c>
      <c r="O880" s="20">
        <v>50</v>
      </c>
      <c r="P880" s="20">
        <v>1</v>
      </c>
      <c r="Q880" s="20">
        <v>2</v>
      </c>
      <c r="R880" s="20">
        <v>0</v>
      </c>
      <c r="S880" s="20">
        <v>0</v>
      </c>
      <c r="T880" s="55">
        <v>44987</v>
      </c>
      <c r="U880" s="20"/>
      <c r="V880" s="20"/>
      <c r="W880" s="60"/>
      <c r="X880" s="8"/>
      <c r="Y880" s="8"/>
      <c r="Z880" s="8"/>
    </row>
    <row r="881" spans="1:88" s="83" customFormat="1">
      <c r="A881" s="25" t="s">
        <v>2320</v>
      </c>
      <c r="B881" s="25" t="s">
        <v>2321</v>
      </c>
      <c r="C881" s="25" t="s">
        <v>294</v>
      </c>
      <c r="D881" s="25">
        <v>2</v>
      </c>
      <c r="E881" s="25" t="s">
        <v>382</v>
      </c>
      <c r="F881" s="25" t="s">
        <v>2322</v>
      </c>
      <c r="G881" s="96">
        <v>2</v>
      </c>
      <c r="H881" s="25" t="s">
        <v>295</v>
      </c>
      <c r="I881" s="25">
        <v>0</v>
      </c>
      <c r="J881" s="25" t="s">
        <v>2322</v>
      </c>
      <c r="K881" s="25">
        <v>0</v>
      </c>
      <c r="L881" s="25" t="s">
        <v>2323</v>
      </c>
      <c r="M881" s="25">
        <v>1</v>
      </c>
      <c r="N881" s="25">
        <v>2</v>
      </c>
      <c r="O881" s="25">
        <v>50</v>
      </c>
      <c r="P881" s="25">
        <v>1</v>
      </c>
      <c r="Q881" s="25">
        <v>2</v>
      </c>
      <c r="R881" s="25">
        <v>0</v>
      </c>
      <c r="S881" s="25">
        <v>0</v>
      </c>
      <c r="T881" s="61">
        <v>44987</v>
      </c>
      <c r="U881" s="25"/>
      <c r="V881" s="25"/>
      <c r="W881" s="62"/>
      <c r="X881" s="8"/>
      <c r="Y881" s="8"/>
      <c r="Z881" s="8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</row>
    <row r="882" spans="1:88">
      <c r="A882" s="20" t="s">
        <v>1392</v>
      </c>
      <c r="B882" s="20" t="s">
        <v>2324</v>
      </c>
      <c r="C882" s="20" t="s">
        <v>294</v>
      </c>
      <c r="D882" s="20">
        <v>1</v>
      </c>
      <c r="E882" s="20" t="s">
        <v>382</v>
      </c>
      <c r="F882" s="20" t="s">
        <v>1394</v>
      </c>
      <c r="G882" s="97">
        <v>1</v>
      </c>
      <c r="H882" s="20" t="s">
        <v>295</v>
      </c>
      <c r="I882" s="20">
        <v>0</v>
      </c>
      <c r="J882" s="20" t="s">
        <v>1394</v>
      </c>
      <c r="K882" s="20">
        <v>0</v>
      </c>
      <c r="L882" s="20" t="s">
        <v>2325</v>
      </c>
      <c r="M882" s="20">
        <v>1</v>
      </c>
      <c r="N882" s="20">
        <v>1</v>
      </c>
      <c r="O882" s="20">
        <v>50</v>
      </c>
      <c r="P882" s="20">
        <v>1</v>
      </c>
      <c r="Q882" s="20">
        <v>2</v>
      </c>
      <c r="R882" s="20">
        <v>0</v>
      </c>
      <c r="S882" s="20">
        <v>0</v>
      </c>
      <c r="T882" s="55">
        <v>44987</v>
      </c>
      <c r="U882" s="20"/>
      <c r="V882" s="20"/>
      <c r="W882" s="60"/>
      <c r="X882" s="8"/>
      <c r="Y882" s="8"/>
      <c r="Z882" s="8"/>
    </row>
    <row r="883" spans="1:88" s="83" customFormat="1">
      <c r="A883" s="25" t="s">
        <v>2326</v>
      </c>
      <c r="B883" s="25" t="s">
        <v>2327</v>
      </c>
      <c r="C883" s="25" t="s">
        <v>294</v>
      </c>
      <c r="D883" s="25">
        <v>1000</v>
      </c>
      <c r="E883" s="25" t="s">
        <v>332</v>
      </c>
      <c r="F883" s="25" t="s">
        <v>2328</v>
      </c>
      <c r="G883" s="96">
        <v>1</v>
      </c>
      <c r="H883" s="25" t="s">
        <v>382</v>
      </c>
      <c r="I883" s="25">
        <v>17.37</v>
      </c>
      <c r="J883" s="25" t="s">
        <v>2328</v>
      </c>
      <c r="K883" s="25"/>
      <c r="L883" s="25" t="s">
        <v>2328</v>
      </c>
      <c r="M883" s="25">
        <v>1</v>
      </c>
      <c r="N883" s="25">
        <v>2</v>
      </c>
      <c r="O883" s="25">
        <v>100</v>
      </c>
      <c r="P883" s="25">
        <v>1</v>
      </c>
      <c r="Q883" s="25">
        <v>2</v>
      </c>
      <c r="R883" s="25">
        <v>34.74</v>
      </c>
      <c r="S883" s="25">
        <v>0</v>
      </c>
      <c r="T883" s="61">
        <v>45077</v>
      </c>
      <c r="U883" s="25"/>
      <c r="V883" s="25"/>
      <c r="W883" s="62"/>
      <c r="X883" s="8"/>
      <c r="Y883" s="8"/>
      <c r="Z883" s="8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</row>
    <row r="884" spans="1:88">
      <c r="A884" s="20" t="s">
        <v>1170</v>
      </c>
      <c r="B884" s="20" t="s">
        <v>2329</v>
      </c>
      <c r="C884" s="20" t="s">
        <v>294</v>
      </c>
      <c r="D884" s="20">
        <v>1</v>
      </c>
      <c r="E884" s="20" t="s">
        <v>382</v>
      </c>
      <c r="F884" s="20" t="s">
        <v>2330</v>
      </c>
      <c r="G884" s="97">
        <v>1</v>
      </c>
      <c r="H884" s="20" t="s">
        <v>295</v>
      </c>
      <c r="I884" s="20">
        <v>0</v>
      </c>
      <c r="J884" s="20" t="s">
        <v>2330</v>
      </c>
      <c r="K884" s="20">
        <v>0</v>
      </c>
      <c r="L884" s="20" t="s">
        <v>2330</v>
      </c>
      <c r="M884" s="20">
        <v>1</v>
      </c>
      <c r="N884" s="20">
        <v>1</v>
      </c>
      <c r="O884" s="20">
        <v>50</v>
      </c>
      <c r="P884" s="20">
        <v>1</v>
      </c>
      <c r="Q884" s="20">
        <v>2</v>
      </c>
      <c r="R884" s="20">
        <v>0</v>
      </c>
      <c r="S884" s="20">
        <v>0</v>
      </c>
      <c r="T884" s="55">
        <v>44987</v>
      </c>
      <c r="U884" s="20"/>
      <c r="V884" s="20"/>
      <c r="W884" s="60"/>
      <c r="X884" s="8"/>
      <c r="Y884" s="8"/>
      <c r="Z884" s="8"/>
    </row>
    <row r="885" spans="1:88" s="83" customFormat="1">
      <c r="A885" s="25" t="s">
        <v>1852</v>
      </c>
      <c r="B885" s="25" t="s">
        <v>2331</v>
      </c>
      <c r="C885" s="25" t="s">
        <v>294</v>
      </c>
      <c r="D885" s="25">
        <v>1</v>
      </c>
      <c r="E885" s="25" t="s">
        <v>295</v>
      </c>
      <c r="F885" s="25" t="s">
        <v>2332</v>
      </c>
      <c r="G885" s="96">
        <v>4.4000000000000004</v>
      </c>
      <c r="H885" s="25" t="s">
        <v>295</v>
      </c>
      <c r="I885" s="25">
        <v>0</v>
      </c>
      <c r="J885" s="25" t="s">
        <v>2332</v>
      </c>
      <c r="K885" s="25"/>
      <c r="L885" s="25" t="s">
        <v>2333</v>
      </c>
      <c r="M885" s="25">
        <v>1</v>
      </c>
      <c r="N885" s="25">
        <v>4</v>
      </c>
      <c r="O885" s="25">
        <v>50</v>
      </c>
      <c r="P885" s="25">
        <v>1</v>
      </c>
      <c r="Q885" s="25">
        <v>2</v>
      </c>
      <c r="R885" s="25">
        <v>0</v>
      </c>
      <c r="S885" s="25">
        <v>0</v>
      </c>
      <c r="T885" s="61">
        <v>44987</v>
      </c>
      <c r="U885" s="25"/>
      <c r="V885" s="25"/>
      <c r="W885" s="62"/>
      <c r="X885" s="8"/>
      <c r="Y885" s="8"/>
      <c r="Z885" s="8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</row>
    <row r="886" spans="1:88">
      <c r="A886" s="20" t="s">
        <v>1924</v>
      </c>
      <c r="B886" s="20" t="s">
        <v>2334</v>
      </c>
      <c r="C886" s="20" t="s">
        <v>294</v>
      </c>
      <c r="D886" s="20">
        <v>1</v>
      </c>
      <c r="E886" s="20" t="s">
        <v>295</v>
      </c>
      <c r="F886" s="20" t="s">
        <v>2335</v>
      </c>
      <c r="G886" s="97">
        <v>1</v>
      </c>
      <c r="H886" s="20" t="s">
        <v>295</v>
      </c>
      <c r="I886" s="20">
        <v>0</v>
      </c>
      <c r="J886" s="20" t="s">
        <v>2335</v>
      </c>
      <c r="K886" s="20">
        <v>0</v>
      </c>
      <c r="L886" s="20" t="s">
        <v>2336</v>
      </c>
      <c r="M886" s="20">
        <v>1</v>
      </c>
      <c r="N886" s="20">
        <v>1</v>
      </c>
      <c r="O886" s="20">
        <v>50</v>
      </c>
      <c r="P886" s="20">
        <v>1</v>
      </c>
      <c r="Q886" s="20">
        <v>2</v>
      </c>
      <c r="R886" s="20">
        <v>0</v>
      </c>
      <c r="S886" s="20">
        <v>0</v>
      </c>
      <c r="T886" s="55">
        <v>44987</v>
      </c>
      <c r="U886" s="20"/>
      <c r="V886" s="20"/>
      <c r="W886" s="60"/>
      <c r="X886" s="8"/>
      <c r="Y886" s="8"/>
      <c r="Z886" s="8"/>
    </row>
    <row r="887" spans="1:88" s="83" customFormat="1">
      <c r="A887" s="25" t="s">
        <v>397</v>
      </c>
      <c r="B887" s="25" t="s">
        <v>2337</v>
      </c>
      <c r="C887" s="25" t="s">
        <v>294</v>
      </c>
      <c r="D887" s="25">
        <v>1</v>
      </c>
      <c r="E887" s="25" t="s">
        <v>295</v>
      </c>
      <c r="F887" s="25" t="s">
        <v>2338</v>
      </c>
      <c r="G887" s="96">
        <v>1</v>
      </c>
      <c r="H887" s="25" t="s">
        <v>295</v>
      </c>
      <c r="I887" s="25">
        <v>0</v>
      </c>
      <c r="J887" s="25" t="s">
        <v>2338</v>
      </c>
      <c r="K887" s="25"/>
      <c r="L887" s="25" t="s">
        <v>2338</v>
      </c>
      <c r="M887" s="25">
        <v>1</v>
      </c>
      <c r="N887" s="25">
        <v>1</v>
      </c>
      <c r="O887" s="25">
        <v>50</v>
      </c>
      <c r="P887" s="25">
        <v>1</v>
      </c>
      <c r="Q887" s="25">
        <v>2</v>
      </c>
      <c r="R887" s="25">
        <v>0</v>
      </c>
      <c r="S887" s="25">
        <v>0</v>
      </c>
      <c r="T887" s="61">
        <v>44987</v>
      </c>
      <c r="U887" s="25"/>
      <c r="V887" s="25"/>
      <c r="W887" s="62"/>
      <c r="X887" s="8"/>
      <c r="Y887" s="8"/>
      <c r="Z887" s="8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</row>
    <row r="888" spans="1:88">
      <c r="A888" s="20" t="s">
        <v>2339</v>
      </c>
      <c r="B888" s="20" t="s">
        <v>2340</v>
      </c>
      <c r="C888" s="20" t="s">
        <v>294</v>
      </c>
      <c r="D888" s="20">
        <v>10</v>
      </c>
      <c r="E888" s="20" t="s">
        <v>295</v>
      </c>
      <c r="F888" s="20" t="s">
        <v>2341</v>
      </c>
      <c r="G888" s="97">
        <v>10</v>
      </c>
      <c r="H888" s="20" t="s">
        <v>295</v>
      </c>
      <c r="I888" s="20">
        <v>0</v>
      </c>
      <c r="J888" s="20" t="s">
        <v>2341</v>
      </c>
      <c r="K888" s="20">
        <v>0</v>
      </c>
      <c r="L888" s="20" t="s">
        <v>2342</v>
      </c>
      <c r="M888" s="20">
        <v>1</v>
      </c>
      <c r="N888" s="20">
        <v>10</v>
      </c>
      <c r="O888" s="20">
        <v>50</v>
      </c>
      <c r="P888" s="20">
        <v>1</v>
      </c>
      <c r="Q888" s="20">
        <v>2</v>
      </c>
      <c r="R888" s="20">
        <v>0</v>
      </c>
      <c r="S888" s="20">
        <v>0</v>
      </c>
      <c r="T888" s="55">
        <v>44987</v>
      </c>
      <c r="U888" s="20"/>
      <c r="V888" s="20"/>
      <c r="W888" s="60"/>
      <c r="X888" s="8"/>
      <c r="Y888" s="8"/>
      <c r="Z888" s="8"/>
    </row>
    <row r="889" spans="1:88" s="83" customFormat="1">
      <c r="A889" s="25" t="s">
        <v>2343</v>
      </c>
      <c r="B889" s="25" t="s">
        <v>2344</v>
      </c>
      <c r="C889" s="25" t="s">
        <v>294</v>
      </c>
      <c r="D889" s="25">
        <v>1</v>
      </c>
      <c r="E889" s="25" t="s">
        <v>295</v>
      </c>
      <c r="F889" s="25" t="s">
        <v>2345</v>
      </c>
      <c r="G889" s="96">
        <v>1</v>
      </c>
      <c r="H889" s="25" t="s">
        <v>295</v>
      </c>
      <c r="I889" s="25">
        <v>0</v>
      </c>
      <c r="J889" s="25" t="s">
        <v>2345</v>
      </c>
      <c r="K889" s="25"/>
      <c r="L889" s="25" t="s">
        <v>2346</v>
      </c>
      <c r="M889" s="25">
        <v>1</v>
      </c>
      <c r="N889" s="25">
        <v>1</v>
      </c>
      <c r="O889" s="25">
        <v>50</v>
      </c>
      <c r="P889" s="25">
        <v>1</v>
      </c>
      <c r="Q889" s="25">
        <v>2</v>
      </c>
      <c r="R889" s="25">
        <v>0</v>
      </c>
      <c r="S889" s="25">
        <v>0</v>
      </c>
      <c r="T889" s="61">
        <v>44987</v>
      </c>
      <c r="U889" s="25"/>
      <c r="V889" s="25"/>
      <c r="W889" s="62"/>
      <c r="X889" s="8"/>
      <c r="Y889" s="8"/>
      <c r="Z889" s="8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</row>
    <row r="890" spans="1:88">
      <c r="A890" s="20" t="s">
        <v>526</v>
      </c>
      <c r="B890" s="20" t="s">
        <v>2347</v>
      </c>
      <c r="C890" s="20" t="s">
        <v>294</v>
      </c>
      <c r="D890" s="20">
        <v>1</v>
      </c>
      <c r="E890" s="20" t="s">
        <v>1823</v>
      </c>
      <c r="F890" s="20" t="s">
        <v>2348</v>
      </c>
      <c r="G890" s="97">
        <v>1</v>
      </c>
      <c r="H890" s="20" t="s">
        <v>295</v>
      </c>
      <c r="I890" s="20">
        <v>0</v>
      </c>
      <c r="J890" s="20" t="s">
        <v>2348</v>
      </c>
      <c r="K890" s="20">
        <v>0</v>
      </c>
      <c r="L890" s="20" t="s">
        <v>2348</v>
      </c>
      <c r="M890" s="20">
        <v>1</v>
      </c>
      <c r="N890" s="20">
        <v>1</v>
      </c>
      <c r="O890" s="20">
        <v>50</v>
      </c>
      <c r="P890" s="20">
        <v>1</v>
      </c>
      <c r="Q890" s="20">
        <v>2</v>
      </c>
      <c r="R890" s="20">
        <v>0</v>
      </c>
      <c r="S890" s="20">
        <v>0</v>
      </c>
      <c r="T890" s="55">
        <v>44987</v>
      </c>
      <c r="U890" s="20"/>
      <c r="V890" s="20"/>
      <c r="W890" s="60"/>
      <c r="X890" s="8"/>
      <c r="Y890" s="8"/>
      <c r="Z890" s="8"/>
    </row>
    <row r="891" spans="1:88" s="83" customFormat="1">
      <c r="A891" s="25" t="s">
        <v>526</v>
      </c>
      <c r="B891" s="25" t="s">
        <v>2349</v>
      </c>
      <c r="C891" s="25" t="s">
        <v>294</v>
      </c>
      <c r="D891" s="25">
        <v>1</v>
      </c>
      <c r="E891" s="25" t="s">
        <v>1823</v>
      </c>
      <c r="F891" s="25" t="s">
        <v>2348</v>
      </c>
      <c r="G891" s="96">
        <v>1</v>
      </c>
      <c r="H891" s="25" t="s">
        <v>295</v>
      </c>
      <c r="I891" s="25">
        <v>0</v>
      </c>
      <c r="J891" s="25" t="s">
        <v>2348</v>
      </c>
      <c r="K891" s="25">
        <v>0</v>
      </c>
      <c r="L891" s="25" t="s">
        <v>2348</v>
      </c>
      <c r="M891" s="25">
        <v>1</v>
      </c>
      <c r="N891" s="25">
        <v>1</v>
      </c>
      <c r="O891" s="25">
        <v>50</v>
      </c>
      <c r="P891" s="25">
        <v>1</v>
      </c>
      <c r="Q891" s="25">
        <v>2</v>
      </c>
      <c r="R891" s="25">
        <v>0</v>
      </c>
      <c r="S891" s="25">
        <v>0</v>
      </c>
      <c r="T891" s="61">
        <v>44987</v>
      </c>
      <c r="U891" s="25"/>
      <c r="V891" s="25"/>
      <c r="W891" s="62"/>
      <c r="X891" s="8"/>
      <c r="Y891" s="8"/>
      <c r="Z891" s="8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</row>
    <row r="892" spans="1:88">
      <c r="A892" s="20" t="s">
        <v>526</v>
      </c>
      <c r="B892" s="20" t="s">
        <v>2350</v>
      </c>
      <c r="C892" s="20" t="s">
        <v>294</v>
      </c>
      <c r="D892" s="20">
        <v>1</v>
      </c>
      <c r="E892" s="20" t="s">
        <v>1823</v>
      </c>
      <c r="F892" s="20" t="s">
        <v>2348</v>
      </c>
      <c r="G892" s="97">
        <v>1</v>
      </c>
      <c r="H892" s="20" t="s">
        <v>295</v>
      </c>
      <c r="I892" s="20">
        <v>0</v>
      </c>
      <c r="J892" s="20" t="s">
        <v>2348</v>
      </c>
      <c r="K892" s="20">
        <v>0</v>
      </c>
      <c r="L892" s="20" t="s">
        <v>2351</v>
      </c>
      <c r="M892" s="20">
        <v>1</v>
      </c>
      <c r="N892" s="20">
        <v>1</v>
      </c>
      <c r="O892" s="20">
        <v>50</v>
      </c>
      <c r="P892" s="20">
        <v>1</v>
      </c>
      <c r="Q892" s="20">
        <v>2</v>
      </c>
      <c r="R892" s="20">
        <v>0</v>
      </c>
      <c r="S892" s="20">
        <v>0</v>
      </c>
      <c r="T892" s="55">
        <v>44987</v>
      </c>
      <c r="U892" s="20"/>
      <c r="V892" s="20"/>
      <c r="W892" s="60"/>
      <c r="X892" s="8"/>
      <c r="Y892" s="8"/>
      <c r="Z892" s="8"/>
    </row>
    <row r="893" spans="1:88" s="83" customFormat="1">
      <c r="A893" s="25">
        <v>1045261</v>
      </c>
      <c r="B893" s="25" t="s">
        <v>2352</v>
      </c>
      <c r="C893" s="25" t="s">
        <v>294</v>
      </c>
      <c r="D893" s="25">
        <v>100</v>
      </c>
      <c r="E893" s="25" t="s">
        <v>295</v>
      </c>
      <c r="F893" s="25" t="s">
        <v>2353</v>
      </c>
      <c r="G893" s="96">
        <v>100</v>
      </c>
      <c r="H893" s="25" t="s">
        <v>295</v>
      </c>
      <c r="I893" s="25">
        <v>0</v>
      </c>
      <c r="J893" s="25" t="s">
        <v>2353</v>
      </c>
      <c r="K893" s="25"/>
      <c r="L893" s="25" t="s">
        <v>2353</v>
      </c>
      <c r="M893" s="25">
        <v>1</v>
      </c>
      <c r="N893" s="25">
        <v>100</v>
      </c>
      <c r="O893" s="25">
        <v>50</v>
      </c>
      <c r="P893" s="25">
        <v>1</v>
      </c>
      <c r="Q893" s="25">
        <v>2</v>
      </c>
      <c r="R893" s="25">
        <v>0</v>
      </c>
      <c r="S893" s="25">
        <v>0</v>
      </c>
      <c r="T893" s="61">
        <v>44987</v>
      </c>
      <c r="U893" s="25"/>
      <c r="V893" s="25"/>
      <c r="W893" s="62"/>
      <c r="X893" s="8"/>
      <c r="Y893" s="8"/>
      <c r="Z893" s="8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</row>
    <row r="894" spans="1:88">
      <c r="A894" s="20" t="s">
        <v>2354</v>
      </c>
      <c r="B894" s="20" t="s">
        <v>2355</v>
      </c>
      <c r="C894" s="20" t="s">
        <v>294</v>
      </c>
      <c r="D894" s="20">
        <v>1</v>
      </c>
      <c r="E894" s="20" t="s">
        <v>295</v>
      </c>
      <c r="F894" s="20" t="s">
        <v>2356</v>
      </c>
      <c r="G894" s="97">
        <v>1.44</v>
      </c>
      <c r="H894" s="20" t="s">
        <v>295</v>
      </c>
      <c r="I894" s="20">
        <v>22.63</v>
      </c>
      <c r="J894" s="20" t="s">
        <v>2356</v>
      </c>
      <c r="K894" s="20">
        <v>0</v>
      </c>
      <c r="L894" s="20" t="s">
        <v>2357</v>
      </c>
      <c r="M894" s="20">
        <v>1</v>
      </c>
      <c r="N894" s="20">
        <v>1</v>
      </c>
      <c r="O894" s="20">
        <v>50</v>
      </c>
      <c r="P894" s="20">
        <v>1</v>
      </c>
      <c r="Q894" s="20">
        <v>2</v>
      </c>
      <c r="R894" s="20">
        <v>22.63</v>
      </c>
      <c r="S894" s="20">
        <v>0</v>
      </c>
      <c r="T894" s="55">
        <v>44987</v>
      </c>
      <c r="U894" s="20"/>
      <c r="V894" s="20"/>
      <c r="W894" s="60"/>
      <c r="X894" s="8"/>
      <c r="Y894" s="8"/>
      <c r="Z894" s="8"/>
    </row>
    <row r="895" spans="1:88" s="83" customFormat="1">
      <c r="A895" s="25" t="s">
        <v>2358</v>
      </c>
      <c r="B895" s="25" t="s">
        <v>2359</v>
      </c>
      <c r="C895" s="25" t="s">
        <v>294</v>
      </c>
      <c r="D895" s="25">
        <v>2</v>
      </c>
      <c r="E895" s="25" t="s">
        <v>382</v>
      </c>
      <c r="F895" s="25" t="s">
        <v>2360</v>
      </c>
      <c r="G895" s="96">
        <v>2</v>
      </c>
      <c r="H895" s="25" t="s">
        <v>295</v>
      </c>
      <c r="I895" s="25">
        <v>7.71</v>
      </c>
      <c r="J895" s="25" t="s">
        <v>2360</v>
      </c>
      <c r="K895" s="25">
        <v>0</v>
      </c>
      <c r="L895" s="25" t="s">
        <v>1444</v>
      </c>
      <c r="M895" s="25">
        <v>1</v>
      </c>
      <c r="N895" s="25">
        <v>2</v>
      </c>
      <c r="O895" s="25">
        <v>50</v>
      </c>
      <c r="P895" s="25">
        <v>1</v>
      </c>
      <c r="Q895" s="25">
        <v>2</v>
      </c>
      <c r="R895" s="25">
        <v>15.42</v>
      </c>
      <c r="S895" s="25">
        <v>0</v>
      </c>
      <c r="T895" s="61">
        <v>44987</v>
      </c>
      <c r="U895" s="25"/>
      <c r="V895" s="25"/>
      <c r="W895" s="62"/>
      <c r="X895" s="8"/>
      <c r="Y895" s="8"/>
      <c r="Z895" s="8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</row>
    <row r="896" spans="1:88">
      <c r="A896" s="20" t="s">
        <v>568</v>
      </c>
      <c r="B896" s="20" t="s">
        <v>2361</v>
      </c>
      <c r="C896" s="20" t="s">
        <v>294</v>
      </c>
      <c r="D896" s="20">
        <v>30</v>
      </c>
      <c r="E896" s="20" t="s">
        <v>2362</v>
      </c>
      <c r="F896" s="20" t="s">
        <v>2363</v>
      </c>
      <c r="G896" s="97">
        <v>30</v>
      </c>
      <c r="H896" s="20" t="s">
        <v>295</v>
      </c>
      <c r="I896" s="20">
        <v>0</v>
      </c>
      <c r="J896" s="20" t="s">
        <v>2363</v>
      </c>
      <c r="K896" s="20">
        <v>0</v>
      </c>
      <c r="L896" s="20" t="s">
        <v>2363</v>
      </c>
      <c r="M896" s="20">
        <v>1</v>
      </c>
      <c r="N896" s="20">
        <v>30</v>
      </c>
      <c r="O896" s="20">
        <v>50</v>
      </c>
      <c r="P896" s="20">
        <v>1</v>
      </c>
      <c r="Q896" s="20">
        <v>2</v>
      </c>
      <c r="R896" s="20">
        <v>0</v>
      </c>
      <c r="S896" s="20">
        <v>0</v>
      </c>
      <c r="T896" s="55">
        <v>44987</v>
      </c>
      <c r="U896" s="20"/>
      <c r="V896" s="20"/>
      <c r="W896" s="60"/>
      <c r="X896" s="8"/>
      <c r="Y896" s="8"/>
      <c r="Z896" s="8"/>
    </row>
    <row r="897" spans="1:88" s="83" customFormat="1">
      <c r="A897" s="25" t="s">
        <v>701</v>
      </c>
      <c r="B897" s="25" t="s">
        <v>2364</v>
      </c>
      <c r="C897" s="25" t="s">
        <v>294</v>
      </c>
      <c r="D897" s="25">
        <v>1</v>
      </c>
      <c r="E897" s="25" t="s">
        <v>295</v>
      </c>
      <c r="F897" s="25" t="s">
        <v>2217</v>
      </c>
      <c r="G897" s="96">
        <v>1</v>
      </c>
      <c r="H897" s="25" t="s">
        <v>295</v>
      </c>
      <c r="I897" s="25">
        <v>0</v>
      </c>
      <c r="J897" s="25" t="s">
        <v>2217</v>
      </c>
      <c r="K897" s="25">
        <v>0</v>
      </c>
      <c r="L897" s="25" t="s">
        <v>2365</v>
      </c>
      <c r="M897" s="25">
        <v>1</v>
      </c>
      <c r="N897" s="25">
        <v>1</v>
      </c>
      <c r="O897" s="25">
        <v>50</v>
      </c>
      <c r="P897" s="25">
        <v>1</v>
      </c>
      <c r="Q897" s="25">
        <v>2</v>
      </c>
      <c r="R897" s="25">
        <v>0</v>
      </c>
      <c r="S897" s="25">
        <v>0</v>
      </c>
      <c r="T897" s="61">
        <v>44987</v>
      </c>
      <c r="U897" s="25"/>
      <c r="V897" s="25"/>
      <c r="W897" s="62"/>
      <c r="X897" s="8"/>
      <c r="Y897" s="8"/>
      <c r="Z897" s="8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</row>
    <row r="898" spans="1:88">
      <c r="A898" s="20" t="s">
        <v>589</v>
      </c>
      <c r="B898" s="20" t="s">
        <v>2366</v>
      </c>
      <c r="C898" s="20" t="s">
        <v>294</v>
      </c>
      <c r="D898" s="20">
        <v>6</v>
      </c>
      <c r="E898" s="20" t="s">
        <v>295</v>
      </c>
      <c r="F898" s="20" t="s">
        <v>2367</v>
      </c>
      <c r="G898" s="97">
        <v>6</v>
      </c>
      <c r="H898" s="20" t="s">
        <v>295</v>
      </c>
      <c r="I898" s="20">
        <v>0</v>
      </c>
      <c r="J898" s="20" t="s">
        <v>2367</v>
      </c>
      <c r="K898" s="20">
        <v>0</v>
      </c>
      <c r="L898" s="20" t="s">
        <v>2368</v>
      </c>
      <c r="M898" s="20">
        <v>1</v>
      </c>
      <c r="N898" s="20">
        <v>6</v>
      </c>
      <c r="O898" s="20">
        <v>50</v>
      </c>
      <c r="P898" s="20">
        <v>1</v>
      </c>
      <c r="Q898" s="20">
        <v>2</v>
      </c>
      <c r="R898" s="20">
        <v>0</v>
      </c>
      <c r="S898" s="20">
        <v>0</v>
      </c>
      <c r="T898" s="55">
        <v>44987</v>
      </c>
      <c r="U898" s="20"/>
      <c r="V898" s="20"/>
      <c r="W898" s="60"/>
      <c r="X898" s="8"/>
      <c r="Y898" s="8"/>
      <c r="Z898" s="8"/>
    </row>
    <row r="899" spans="1:88" s="83" customFormat="1">
      <c r="A899" s="25" t="s">
        <v>704</v>
      </c>
      <c r="B899" s="25" t="s">
        <v>2369</v>
      </c>
      <c r="C899" s="25" t="s">
        <v>294</v>
      </c>
      <c r="D899" s="25">
        <v>6</v>
      </c>
      <c r="E899" s="25" t="s">
        <v>295</v>
      </c>
      <c r="F899" s="25" t="s">
        <v>2370</v>
      </c>
      <c r="G899" s="96">
        <v>6</v>
      </c>
      <c r="H899" s="25" t="s">
        <v>295</v>
      </c>
      <c r="I899" s="25">
        <v>0</v>
      </c>
      <c r="J899" s="25" t="s">
        <v>2370</v>
      </c>
      <c r="K899" s="25">
        <v>0</v>
      </c>
      <c r="L899" s="25" t="s">
        <v>2370</v>
      </c>
      <c r="M899" s="25">
        <v>1</v>
      </c>
      <c r="N899" s="25">
        <v>6</v>
      </c>
      <c r="O899" s="25">
        <v>50</v>
      </c>
      <c r="P899" s="25">
        <v>1</v>
      </c>
      <c r="Q899" s="25">
        <v>2</v>
      </c>
      <c r="R899" s="25">
        <v>0</v>
      </c>
      <c r="S899" s="25">
        <v>0</v>
      </c>
      <c r="T899" s="61">
        <v>44987</v>
      </c>
      <c r="U899" s="25"/>
      <c r="V899" s="25"/>
      <c r="W899" s="62"/>
      <c r="X899" s="8"/>
      <c r="Y899" s="8"/>
      <c r="Z899" s="8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</row>
    <row r="900" spans="1:88">
      <c r="A900" s="20" t="s">
        <v>157</v>
      </c>
      <c r="B900" s="20" t="s">
        <v>2371</v>
      </c>
      <c r="C900" s="20" t="s">
        <v>294</v>
      </c>
      <c r="D900" s="20">
        <v>6</v>
      </c>
      <c r="E900" s="20" t="s">
        <v>295</v>
      </c>
      <c r="F900" s="20" t="s">
        <v>2372</v>
      </c>
      <c r="G900" s="97">
        <v>6</v>
      </c>
      <c r="H900" s="20" t="s">
        <v>295</v>
      </c>
      <c r="I900" s="20">
        <v>0</v>
      </c>
      <c r="J900" s="20" t="s">
        <v>2372</v>
      </c>
      <c r="K900" s="20">
        <v>0</v>
      </c>
      <c r="L900" s="20" t="s">
        <v>2373</v>
      </c>
      <c r="M900" s="20">
        <v>1</v>
      </c>
      <c r="N900" s="20">
        <v>6</v>
      </c>
      <c r="O900" s="20">
        <v>50</v>
      </c>
      <c r="P900" s="20">
        <v>1</v>
      </c>
      <c r="Q900" s="20">
        <v>2</v>
      </c>
      <c r="R900" s="20">
        <v>0</v>
      </c>
      <c r="S900" s="20">
        <v>0</v>
      </c>
      <c r="T900" s="55">
        <v>44987</v>
      </c>
      <c r="U900" s="20"/>
      <c r="V900" s="20"/>
      <c r="W900" s="60"/>
      <c r="X900" s="8"/>
      <c r="Y900" s="8"/>
      <c r="Z900" s="8"/>
    </row>
    <row r="901" spans="1:88" s="83" customFormat="1">
      <c r="A901" s="25" t="s">
        <v>157</v>
      </c>
      <c r="B901" s="25" t="s">
        <v>2374</v>
      </c>
      <c r="C901" s="25" t="s">
        <v>294</v>
      </c>
      <c r="D901" s="25">
        <v>6</v>
      </c>
      <c r="E901" s="25" t="s">
        <v>295</v>
      </c>
      <c r="F901" s="25" t="s">
        <v>2372</v>
      </c>
      <c r="G901" s="96">
        <v>6</v>
      </c>
      <c r="H901" s="25" t="s">
        <v>295</v>
      </c>
      <c r="I901" s="25">
        <v>0</v>
      </c>
      <c r="J901" s="25" t="s">
        <v>2372</v>
      </c>
      <c r="K901" s="25">
        <v>0</v>
      </c>
      <c r="L901" s="25" t="s">
        <v>2375</v>
      </c>
      <c r="M901" s="25">
        <v>1</v>
      </c>
      <c r="N901" s="25">
        <v>6</v>
      </c>
      <c r="O901" s="25">
        <v>50</v>
      </c>
      <c r="P901" s="25">
        <v>1</v>
      </c>
      <c r="Q901" s="25">
        <v>2</v>
      </c>
      <c r="R901" s="25">
        <v>0</v>
      </c>
      <c r="S901" s="25">
        <v>0</v>
      </c>
      <c r="T901" s="61">
        <v>44987</v>
      </c>
      <c r="U901" s="25"/>
      <c r="V901" s="25"/>
      <c r="W901" s="62"/>
      <c r="X901" s="8"/>
      <c r="Y901" s="8"/>
      <c r="Z901" s="8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</row>
    <row r="902" spans="1:88">
      <c r="A902" s="20" t="s">
        <v>164</v>
      </c>
      <c r="B902" s="20" t="s">
        <v>2376</v>
      </c>
      <c r="C902" s="20" t="s">
        <v>294</v>
      </c>
      <c r="D902" s="20">
        <v>3000</v>
      </c>
      <c r="E902" s="20" t="s">
        <v>332</v>
      </c>
      <c r="F902" s="20" t="s">
        <v>2377</v>
      </c>
      <c r="G902" s="97">
        <v>3</v>
      </c>
      <c r="H902" s="20" t="s">
        <v>382</v>
      </c>
      <c r="I902" s="20">
        <v>3.46</v>
      </c>
      <c r="J902" s="20" t="s">
        <v>2377</v>
      </c>
      <c r="K902" s="20">
        <v>0</v>
      </c>
      <c r="L902" s="20" t="s">
        <v>2377</v>
      </c>
      <c r="M902" s="20">
        <v>3</v>
      </c>
      <c r="N902" s="20">
        <v>1</v>
      </c>
      <c r="O902" s="20">
        <v>50</v>
      </c>
      <c r="P902" s="20">
        <v>1</v>
      </c>
      <c r="Q902" s="20">
        <v>2</v>
      </c>
      <c r="R902" s="20">
        <v>10.37</v>
      </c>
      <c r="S902" s="20">
        <v>0</v>
      </c>
      <c r="T902" s="55">
        <v>45077</v>
      </c>
      <c r="U902" s="20"/>
      <c r="V902" s="20"/>
      <c r="W902" s="60"/>
      <c r="X902" s="8"/>
      <c r="Y902" s="8"/>
      <c r="Z902" s="8"/>
    </row>
    <row r="903" spans="1:88" s="83" customFormat="1">
      <c r="A903" s="25" t="s">
        <v>164</v>
      </c>
      <c r="B903" s="25" t="s">
        <v>2378</v>
      </c>
      <c r="C903" s="25" t="s">
        <v>294</v>
      </c>
      <c r="D903" s="25">
        <v>22</v>
      </c>
      <c r="E903" s="25" t="s">
        <v>295</v>
      </c>
      <c r="F903" s="25" t="s">
        <v>2379</v>
      </c>
      <c r="G903" s="96">
        <v>22</v>
      </c>
      <c r="H903" s="25" t="s">
        <v>295</v>
      </c>
      <c r="I903" s="25">
        <v>0</v>
      </c>
      <c r="J903" s="25" t="s">
        <v>2379</v>
      </c>
      <c r="K903" s="25">
        <v>0</v>
      </c>
      <c r="L903" s="25" t="s">
        <v>2379</v>
      </c>
      <c r="M903" s="25">
        <v>1</v>
      </c>
      <c r="N903" s="25">
        <v>22</v>
      </c>
      <c r="O903" s="25">
        <v>50</v>
      </c>
      <c r="P903" s="25">
        <v>1</v>
      </c>
      <c r="Q903" s="25">
        <v>2</v>
      </c>
      <c r="R903" s="25">
        <v>0</v>
      </c>
      <c r="S903" s="25">
        <v>0</v>
      </c>
      <c r="T903" s="61">
        <v>44987</v>
      </c>
      <c r="U903" s="25"/>
      <c r="V903" s="25"/>
      <c r="W903" s="62"/>
      <c r="X903" s="8"/>
      <c r="Y903" s="8"/>
      <c r="Z903" s="8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</row>
    <row r="904" spans="1:88">
      <c r="A904" s="20" t="s">
        <v>164</v>
      </c>
      <c r="B904" s="20" t="s">
        <v>2380</v>
      </c>
      <c r="C904" s="20" t="s">
        <v>294</v>
      </c>
      <c r="D904" s="20">
        <v>1.5</v>
      </c>
      <c r="E904" s="20" t="s">
        <v>382</v>
      </c>
      <c r="F904" s="20" t="s">
        <v>2381</v>
      </c>
      <c r="G904" s="97">
        <v>1.5</v>
      </c>
      <c r="H904" s="20" t="s">
        <v>295</v>
      </c>
      <c r="I904" s="20">
        <v>0</v>
      </c>
      <c r="J904" s="20" t="s">
        <v>2381</v>
      </c>
      <c r="K904" s="20">
        <v>0</v>
      </c>
      <c r="L904" s="20" t="s">
        <v>2381</v>
      </c>
      <c r="M904" s="20">
        <v>1</v>
      </c>
      <c r="N904" s="20">
        <v>1</v>
      </c>
      <c r="O904" s="20">
        <v>50</v>
      </c>
      <c r="P904" s="20">
        <v>1</v>
      </c>
      <c r="Q904" s="20">
        <v>2</v>
      </c>
      <c r="R904" s="20">
        <v>0</v>
      </c>
      <c r="S904" s="20">
        <v>0</v>
      </c>
      <c r="T904" s="55">
        <v>44987</v>
      </c>
      <c r="U904" s="20"/>
      <c r="V904" s="20"/>
      <c r="W904" s="60"/>
      <c r="X904" s="8"/>
      <c r="Y904" s="8"/>
      <c r="Z904" s="8"/>
    </row>
    <row r="905" spans="1:88" s="83" customFormat="1">
      <c r="A905" s="25" t="s">
        <v>171</v>
      </c>
      <c r="B905" s="25" t="s">
        <v>2382</v>
      </c>
      <c r="C905" s="25" t="s">
        <v>294</v>
      </c>
      <c r="D905" s="25">
        <v>1.5</v>
      </c>
      <c r="E905" s="25" t="s">
        <v>382</v>
      </c>
      <c r="F905" s="25" t="s">
        <v>2383</v>
      </c>
      <c r="G905" s="96">
        <v>1</v>
      </c>
      <c r="H905" s="25" t="s">
        <v>295</v>
      </c>
      <c r="I905" s="25">
        <v>0</v>
      </c>
      <c r="J905" s="25" t="s">
        <v>2383</v>
      </c>
      <c r="K905" s="25">
        <v>0</v>
      </c>
      <c r="L905" s="25" t="s">
        <v>2383</v>
      </c>
      <c r="M905" s="25">
        <v>1</v>
      </c>
      <c r="N905" s="25">
        <v>1</v>
      </c>
      <c r="O905" s="25">
        <v>50</v>
      </c>
      <c r="P905" s="25">
        <v>1</v>
      </c>
      <c r="Q905" s="25">
        <v>2</v>
      </c>
      <c r="R905" s="25">
        <v>0</v>
      </c>
      <c r="S905" s="25">
        <v>0</v>
      </c>
      <c r="T905" s="61">
        <v>44987</v>
      </c>
      <c r="U905" s="25"/>
      <c r="V905" s="25"/>
      <c r="W905" s="62"/>
      <c r="X905" s="8"/>
      <c r="Y905" s="8"/>
      <c r="Z905" s="8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</row>
    <row r="906" spans="1:88">
      <c r="A906" s="20" t="s">
        <v>171</v>
      </c>
      <c r="B906" s="20" t="s">
        <v>2384</v>
      </c>
      <c r="C906" s="20" t="s">
        <v>294</v>
      </c>
      <c r="D906" s="20">
        <v>125</v>
      </c>
      <c r="E906" s="20" t="s">
        <v>332</v>
      </c>
      <c r="F906" s="20" t="s">
        <v>2383</v>
      </c>
      <c r="G906" s="97">
        <v>1</v>
      </c>
      <c r="H906" s="20" t="s">
        <v>295</v>
      </c>
      <c r="I906" s="20">
        <v>0</v>
      </c>
      <c r="J906" s="20" t="s">
        <v>2383</v>
      </c>
      <c r="K906" s="20">
        <v>0</v>
      </c>
      <c r="L906" s="20" t="s">
        <v>2385</v>
      </c>
      <c r="M906" s="20">
        <v>1</v>
      </c>
      <c r="N906" s="20">
        <v>1</v>
      </c>
      <c r="O906" s="20">
        <v>50</v>
      </c>
      <c r="P906" s="20">
        <v>1</v>
      </c>
      <c r="Q906" s="20">
        <v>2</v>
      </c>
      <c r="R906" s="20">
        <v>0</v>
      </c>
      <c r="S906" s="20">
        <v>0</v>
      </c>
      <c r="T906" s="55">
        <v>44987</v>
      </c>
      <c r="U906" s="20"/>
      <c r="V906" s="20"/>
      <c r="W906" s="60"/>
      <c r="X906" s="8"/>
      <c r="Y906" s="8"/>
      <c r="Z906" s="8"/>
    </row>
    <row r="907" spans="1:88" s="83" customFormat="1">
      <c r="A907" s="25" t="s">
        <v>2386</v>
      </c>
      <c r="B907" s="25" t="s">
        <v>2387</v>
      </c>
      <c r="C907" s="25" t="s">
        <v>294</v>
      </c>
      <c r="D907" s="25">
        <v>250</v>
      </c>
      <c r="E907" s="25" t="s">
        <v>332</v>
      </c>
      <c r="F907" s="25" t="s">
        <v>2388</v>
      </c>
      <c r="G907" s="96">
        <v>250</v>
      </c>
      <c r="H907" s="25" t="s">
        <v>332</v>
      </c>
      <c r="I907" s="25">
        <v>0</v>
      </c>
      <c r="J907" s="25" t="s">
        <v>2388</v>
      </c>
      <c r="K907" s="25">
        <v>0</v>
      </c>
      <c r="L907" s="25" t="s">
        <v>2389</v>
      </c>
      <c r="M907" s="25">
        <v>10</v>
      </c>
      <c r="N907" s="25">
        <v>1</v>
      </c>
      <c r="O907" s="25">
        <v>50</v>
      </c>
      <c r="P907" s="25">
        <v>1</v>
      </c>
      <c r="Q907" s="25">
        <v>2</v>
      </c>
      <c r="R907" s="25">
        <v>0</v>
      </c>
      <c r="S907" s="25">
        <v>0</v>
      </c>
      <c r="T907" s="61">
        <v>44987</v>
      </c>
      <c r="U907" s="25"/>
      <c r="V907" s="25"/>
      <c r="W907" s="62"/>
      <c r="X907" s="8"/>
      <c r="Y907" s="8"/>
      <c r="Z907" s="8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</row>
    <row r="908" spans="1:88">
      <c r="A908" s="20" t="s">
        <v>2386</v>
      </c>
      <c r="B908" s="20" t="s">
        <v>2390</v>
      </c>
      <c r="C908" s="20" t="s">
        <v>294</v>
      </c>
      <c r="D908" s="20">
        <v>250</v>
      </c>
      <c r="E908" s="20" t="s">
        <v>332</v>
      </c>
      <c r="F908" s="20" t="s">
        <v>2391</v>
      </c>
      <c r="G908" s="97">
        <v>1</v>
      </c>
      <c r="H908" s="20" t="s">
        <v>295</v>
      </c>
      <c r="I908" s="20">
        <v>0</v>
      </c>
      <c r="J908" s="20" t="s">
        <v>2391</v>
      </c>
      <c r="K908" s="20">
        <v>0</v>
      </c>
      <c r="L908" s="20" t="s">
        <v>2391</v>
      </c>
      <c r="M908" s="20">
        <v>1</v>
      </c>
      <c r="N908" s="20">
        <v>1</v>
      </c>
      <c r="O908" s="20">
        <v>50</v>
      </c>
      <c r="P908" s="20">
        <v>1</v>
      </c>
      <c r="Q908" s="20">
        <v>2</v>
      </c>
      <c r="R908" s="20">
        <v>0</v>
      </c>
      <c r="S908" s="20">
        <v>0</v>
      </c>
      <c r="T908" s="55">
        <v>44987</v>
      </c>
      <c r="U908" s="20"/>
      <c r="V908" s="20"/>
      <c r="W908" s="60"/>
      <c r="X908" s="8"/>
      <c r="Y908" s="8"/>
      <c r="Z908" s="8"/>
    </row>
    <row r="909" spans="1:88" s="83" customFormat="1">
      <c r="A909" s="25" t="s">
        <v>555</v>
      </c>
      <c r="B909" s="25" t="s">
        <v>2392</v>
      </c>
      <c r="C909" s="25" t="s">
        <v>294</v>
      </c>
      <c r="D909" s="25">
        <v>1</v>
      </c>
      <c r="E909" s="25" t="s">
        <v>295</v>
      </c>
      <c r="F909" s="25" t="s">
        <v>2393</v>
      </c>
      <c r="G909" s="96">
        <v>1</v>
      </c>
      <c r="H909" s="25" t="s">
        <v>295</v>
      </c>
      <c r="I909" s="25">
        <v>0</v>
      </c>
      <c r="J909" s="25" t="s">
        <v>2393</v>
      </c>
      <c r="K909" s="25">
        <v>0</v>
      </c>
      <c r="L909" s="25" t="s">
        <v>2394</v>
      </c>
      <c r="M909" s="25">
        <v>1</v>
      </c>
      <c r="N909" s="25">
        <v>1</v>
      </c>
      <c r="O909" s="25">
        <v>50</v>
      </c>
      <c r="P909" s="25">
        <v>1</v>
      </c>
      <c r="Q909" s="25">
        <v>2</v>
      </c>
      <c r="R909" s="25">
        <v>0</v>
      </c>
      <c r="S909" s="25">
        <v>0</v>
      </c>
      <c r="T909" s="61">
        <v>44987</v>
      </c>
      <c r="U909" s="25"/>
      <c r="V909" s="25"/>
      <c r="W909" s="62"/>
      <c r="X909" s="8"/>
      <c r="Y909" s="8"/>
      <c r="Z909" s="8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</row>
    <row r="910" spans="1:88">
      <c r="A910" s="20" t="s">
        <v>555</v>
      </c>
      <c r="B910" s="20" t="s">
        <v>2395</v>
      </c>
      <c r="C910" s="20" t="s">
        <v>294</v>
      </c>
      <c r="D910" s="20">
        <v>150</v>
      </c>
      <c r="E910" s="20" t="s">
        <v>332</v>
      </c>
      <c r="F910" s="20" t="s">
        <v>2393</v>
      </c>
      <c r="G910" s="97">
        <v>1</v>
      </c>
      <c r="H910" s="20" t="s">
        <v>295</v>
      </c>
      <c r="I910" s="20">
        <v>0</v>
      </c>
      <c r="J910" s="20" t="s">
        <v>2393</v>
      </c>
      <c r="K910" s="20">
        <v>0</v>
      </c>
      <c r="L910" s="20" t="s">
        <v>2396</v>
      </c>
      <c r="M910" s="20">
        <v>1</v>
      </c>
      <c r="N910" s="20">
        <v>1</v>
      </c>
      <c r="O910" s="20">
        <v>50</v>
      </c>
      <c r="P910" s="20">
        <v>1</v>
      </c>
      <c r="Q910" s="20">
        <v>2</v>
      </c>
      <c r="R910" s="20">
        <v>0</v>
      </c>
      <c r="S910" s="20">
        <v>0</v>
      </c>
      <c r="T910" s="55">
        <v>44987</v>
      </c>
      <c r="U910" s="20"/>
      <c r="V910" s="20"/>
      <c r="W910" s="60"/>
      <c r="X910" s="8"/>
      <c r="Y910" s="8"/>
      <c r="Z910" s="8"/>
    </row>
    <row r="911" spans="1:88" s="83" customFormat="1">
      <c r="A911" s="25" t="s">
        <v>624</v>
      </c>
      <c r="B911" s="25" t="s">
        <v>2397</v>
      </c>
      <c r="C911" s="25" t="s">
        <v>294</v>
      </c>
      <c r="D911" s="25">
        <v>10</v>
      </c>
      <c r="E911" s="25" t="s">
        <v>295</v>
      </c>
      <c r="F911" s="25" t="s">
        <v>2398</v>
      </c>
      <c r="G911" s="96">
        <v>10</v>
      </c>
      <c r="H911" s="25" t="s">
        <v>295</v>
      </c>
      <c r="I911" s="25">
        <v>0</v>
      </c>
      <c r="J911" s="25" t="s">
        <v>2398</v>
      </c>
      <c r="K911" s="25">
        <v>0</v>
      </c>
      <c r="L911" s="25" t="s">
        <v>2342</v>
      </c>
      <c r="M911" s="25">
        <v>1</v>
      </c>
      <c r="N911" s="25">
        <v>10</v>
      </c>
      <c r="O911" s="25">
        <v>50</v>
      </c>
      <c r="P911" s="25">
        <v>1</v>
      </c>
      <c r="Q911" s="25">
        <v>2</v>
      </c>
      <c r="R911" s="25">
        <v>0</v>
      </c>
      <c r="S911" s="25">
        <v>0</v>
      </c>
      <c r="T911" s="61">
        <v>44987</v>
      </c>
      <c r="U911" s="25"/>
      <c r="V911" s="25"/>
      <c r="W911" s="62"/>
      <c r="X911" s="8"/>
      <c r="Y911" s="8"/>
      <c r="Z911" s="8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</row>
    <row r="912" spans="1:88">
      <c r="A912" s="20" t="s">
        <v>306</v>
      </c>
      <c r="B912" s="20" t="s">
        <v>2399</v>
      </c>
      <c r="C912" s="20" t="s">
        <v>294</v>
      </c>
      <c r="D912" s="20">
        <v>40</v>
      </c>
      <c r="E912" s="20" t="s">
        <v>295</v>
      </c>
      <c r="F912" s="20" t="s">
        <v>2400</v>
      </c>
      <c r="G912" s="97">
        <v>40</v>
      </c>
      <c r="H912" s="20" t="s">
        <v>295</v>
      </c>
      <c r="I912" s="20">
        <v>0</v>
      </c>
      <c r="J912" s="20" t="s">
        <v>2400</v>
      </c>
      <c r="K912" s="20">
        <v>0</v>
      </c>
      <c r="L912" s="20" t="s">
        <v>2401</v>
      </c>
      <c r="M912" s="20">
        <v>1</v>
      </c>
      <c r="N912" s="20">
        <v>40</v>
      </c>
      <c r="O912" s="20">
        <v>50</v>
      </c>
      <c r="P912" s="20">
        <v>1</v>
      </c>
      <c r="Q912" s="20">
        <v>2</v>
      </c>
      <c r="R912" s="20">
        <v>0</v>
      </c>
      <c r="S912" s="20">
        <v>0</v>
      </c>
      <c r="T912" s="55">
        <v>44987</v>
      </c>
      <c r="U912" s="20"/>
      <c r="V912" s="20"/>
      <c r="W912" s="60"/>
      <c r="X912" s="8"/>
      <c r="Y912" s="8"/>
      <c r="Z912" s="8"/>
    </row>
    <row r="913" spans="1:88" s="83" customFormat="1">
      <c r="A913" s="25" t="s">
        <v>400</v>
      </c>
      <c r="B913" s="25" t="s">
        <v>2402</v>
      </c>
      <c r="C913" s="25" t="s">
        <v>294</v>
      </c>
      <c r="D913" s="25">
        <v>1</v>
      </c>
      <c r="E913" s="25" t="s">
        <v>295</v>
      </c>
      <c r="F913" s="25" t="s">
        <v>2403</v>
      </c>
      <c r="G913" s="96">
        <v>1</v>
      </c>
      <c r="H913" s="25" t="s">
        <v>295</v>
      </c>
      <c r="I913" s="25">
        <v>0</v>
      </c>
      <c r="J913" s="25" t="s">
        <v>2403</v>
      </c>
      <c r="K913" s="25">
        <v>0</v>
      </c>
      <c r="L913" s="25" t="s">
        <v>2404</v>
      </c>
      <c r="M913" s="25">
        <v>1</v>
      </c>
      <c r="N913" s="25">
        <v>1</v>
      </c>
      <c r="O913" s="25">
        <v>50</v>
      </c>
      <c r="P913" s="25">
        <v>1</v>
      </c>
      <c r="Q913" s="25">
        <v>2</v>
      </c>
      <c r="R913" s="25">
        <v>0</v>
      </c>
      <c r="S913" s="25">
        <v>0</v>
      </c>
      <c r="T913" s="61">
        <v>44987</v>
      </c>
      <c r="U913" s="25"/>
      <c r="V913" s="25"/>
      <c r="W913" s="62"/>
      <c r="X913" s="8"/>
      <c r="Y913" s="8"/>
      <c r="Z913" s="8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</row>
    <row r="914" spans="1:88">
      <c r="A914" s="20" t="s">
        <v>678</v>
      </c>
      <c r="B914" s="20" t="s">
        <v>2405</v>
      </c>
      <c r="C914" s="20" t="s">
        <v>294</v>
      </c>
      <c r="D914" s="20">
        <v>1</v>
      </c>
      <c r="E914" s="20" t="s">
        <v>295</v>
      </c>
      <c r="F914" s="20" t="s">
        <v>2406</v>
      </c>
      <c r="G914" s="97">
        <v>1</v>
      </c>
      <c r="H914" s="20" t="s">
        <v>295</v>
      </c>
      <c r="I914" s="20">
        <v>0</v>
      </c>
      <c r="J914" s="20" t="s">
        <v>2406</v>
      </c>
      <c r="K914" s="20">
        <v>0</v>
      </c>
      <c r="L914" s="20" t="s">
        <v>680</v>
      </c>
      <c r="M914" s="20">
        <v>1</v>
      </c>
      <c r="N914" s="20">
        <v>1</v>
      </c>
      <c r="O914" s="20">
        <v>50</v>
      </c>
      <c r="P914" s="20">
        <v>1</v>
      </c>
      <c r="Q914" s="20">
        <v>2</v>
      </c>
      <c r="R914" s="20">
        <v>0</v>
      </c>
      <c r="S914" s="20">
        <v>0</v>
      </c>
      <c r="T914" s="55">
        <v>44987</v>
      </c>
      <c r="U914" s="20"/>
      <c r="V914" s="20"/>
      <c r="W914" s="60"/>
      <c r="X914" s="8"/>
      <c r="Y914" s="8"/>
      <c r="Z914" s="8"/>
    </row>
    <row r="915" spans="1:88" s="83" customFormat="1">
      <c r="A915" s="25" t="s">
        <v>678</v>
      </c>
      <c r="B915" s="25" t="s">
        <v>2407</v>
      </c>
      <c r="C915" s="25" t="s">
        <v>294</v>
      </c>
      <c r="D915" s="25">
        <v>6</v>
      </c>
      <c r="E915" s="25" t="s">
        <v>295</v>
      </c>
      <c r="F915" s="25" t="s">
        <v>1396</v>
      </c>
      <c r="G915" s="96">
        <v>6</v>
      </c>
      <c r="H915" s="25" t="s">
        <v>295</v>
      </c>
      <c r="I915" s="25">
        <v>0</v>
      </c>
      <c r="J915" s="25" t="s">
        <v>1396</v>
      </c>
      <c r="K915" s="25">
        <v>0</v>
      </c>
      <c r="L915" s="25" t="s">
        <v>1396</v>
      </c>
      <c r="M915" s="25">
        <v>1</v>
      </c>
      <c r="N915" s="25">
        <v>6</v>
      </c>
      <c r="O915" s="25">
        <v>50</v>
      </c>
      <c r="P915" s="25">
        <v>1</v>
      </c>
      <c r="Q915" s="25">
        <v>2</v>
      </c>
      <c r="R915" s="25">
        <v>0</v>
      </c>
      <c r="S915" s="25">
        <v>0</v>
      </c>
      <c r="T915" s="61">
        <v>44987</v>
      </c>
      <c r="U915" s="25"/>
      <c r="V915" s="25"/>
      <c r="W915" s="62"/>
      <c r="X915" s="8"/>
      <c r="Y915" s="8"/>
      <c r="Z915" s="8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</row>
    <row r="916" spans="1:88">
      <c r="A916" s="20" t="s">
        <v>681</v>
      </c>
      <c r="B916" s="20" t="s">
        <v>2408</v>
      </c>
      <c r="C916" s="20" t="s">
        <v>294</v>
      </c>
      <c r="D916" s="20">
        <v>6</v>
      </c>
      <c r="E916" s="20" t="s">
        <v>295</v>
      </c>
      <c r="F916" s="20" t="s">
        <v>1451</v>
      </c>
      <c r="G916" s="97">
        <v>6</v>
      </c>
      <c r="H916" s="20" t="s">
        <v>295</v>
      </c>
      <c r="I916" s="20">
        <v>0</v>
      </c>
      <c r="J916" s="20" t="s">
        <v>1451</v>
      </c>
      <c r="K916" s="20">
        <v>0</v>
      </c>
      <c r="L916" s="20" t="s">
        <v>1451</v>
      </c>
      <c r="M916" s="20">
        <v>1</v>
      </c>
      <c r="N916" s="20">
        <v>6</v>
      </c>
      <c r="O916" s="20">
        <v>50</v>
      </c>
      <c r="P916" s="20">
        <v>1</v>
      </c>
      <c r="Q916" s="20">
        <v>2</v>
      </c>
      <c r="R916" s="20">
        <v>0</v>
      </c>
      <c r="S916" s="20">
        <v>0</v>
      </c>
      <c r="T916" s="55">
        <v>44987</v>
      </c>
      <c r="U916" s="20"/>
      <c r="V916" s="20"/>
      <c r="W916" s="60"/>
      <c r="X916" s="8"/>
      <c r="Y916" s="8"/>
      <c r="Z916" s="8"/>
    </row>
    <row r="917" spans="1:88" s="83" customFormat="1">
      <c r="A917" s="25" t="s">
        <v>681</v>
      </c>
      <c r="B917" s="25" t="s">
        <v>2409</v>
      </c>
      <c r="C917" s="25" t="s">
        <v>294</v>
      </c>
      <c r="D917" s="25">
        <v>1</v>
      </c>
      <c r="E917" s="25" t="s">
        <v>295</v>
      </c>
      <c r="F917" s="25" t="s">
        <v>2410</v>
      </c>
      <c r="G917" s="96">
        <v>1</v>
      </c>
      <c r="H917" s="25" t="s">
        <v>295</v>
      </c>
      <c r="I917" s="25">
        <v>0</v>
      </c>
      <c r="J917" s="25" t="s">
        <v>2410</v>
      </c>
      <c r="K917" s="25">
        <v>0</v>
      </c>
      <c r="L917" s="25" t="s">
        <v>683</v>
      </c>
      <c r="M917" s="25">
        <v>1</v>
      </c>
      <c r="N917" s="25">
        <v>1</v>
      </c>
      <c r="O917" s="25">
        <v>50</v>
      </c>
      <c r="P917" s="25">
        <v>1</v>
      </c>
      <c r="Q917" s="25">
        <v>2</v>
      </c>
      <c r="R917" s="25">
        <v>0</v>
      </c>
      <c r="S917" s="25">
        <v>0</v>
      </c>
      <c r="T917" s="61">
        <v>44987</v>
      </c>
      <c r="U917" s="25"/>
      <c r="V917" s="25"/>
      <c r="W917" s="62"/>
      <c r="X917" s="8"/>
      <c r="Y917" s="8"/>
      <c r="Z917" s="8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</row>
    <row r="918" spans="1:88">
      <c r="A918" s="20" t="s">
        <v>695</v>
      </c>
      <c r="B918" s="20" t="s">
        <v>2411</v>
      </c>
      <c r="C918" s="20" t="s">
        <v>294</v>
      </c>
      <c r="D918" s="20">
        <v>9</v>
      </c>
      <c r="E918" s="20" t="s">
        <v>295</v>
      </c>
      <c r="F918" s="20" t="s">
        <v>2412</v>
      </c>
      <c r="G918" s="97">
        <v>9</v>
      </c>
      <c r="H918" s="20" t="s">
        <v>295</v>
      </c>
      <c r="I918" s="20">
        <v>0</v>
      </c>
      <c r="J918" s="20" t="s">
        <v>2412</v>
      </c>
      <c r="K918" s="20">
        <v>0</v>
      </c>
      <c r="L918" s="20" t="s">
        <v>2412</v>
      </c>
      <c r="M918" s="20">
        <v>1</v>
      </c>
      <c r="N918" s="20">
        <v>9</v>
      </c>
      <c r="O918" s="20">
        <v>50</v>
      </c>
      <c r="P918" s="20">
        <v>1</v>
      </c>
      <c r="Q918" s="20">
        <v>2</v>
      </c>
      <c r="R918" s="20">
        <v>0</v>
      </c>
      <c r="S918" s="20">
        <v>0</v>
      </c>
      <c r="T918" s="55">
        <v>44987</v>
      </c>
      <c r="U918" s="20"/>
      <c r="V918" s="20"/>
      <c r="W918" s="60"/>
      <c r="X918" s="8"/>
      <c r="Y918" s="8"/>
      <c r="Z918" s="8"/>
    </row>
    <row r="919" spans="1:88" s="83" customFormat="1">
      <c r="A919" s="25" t="s">
        <v>695</v>
      </c>
      <c r="B919" s="25" t="s">
        <v>2413</v>
      </c>
      <c r="C919" s="25" t="s">
        <v>294</v>
      </c>
      <c r="D919" s="25">
        <v>1</v>
      </c>
      <c r="E919" s="25" t="s">
        <v>295</v>
      </c>
      <c r="F919" s="25" t="s">
        <v>2414</v>
      </c>
      <c r="G919" s="96">
        <v>1</v>
      </c>
      <c r="H919" s="25" t="s">
        <v>295</v>
      </c>
      <c r="I919" s="25">
        <v>0</v>
      </c>
      <c r="J919" s="25" t="s">
        <v>2414</v>
      </c>
      <c r="K919" s="25">
        <v>0</v>
      </c>
      <c r="L919" s="25" t="s">
        <v>2414</v>
      </c>
      <c r="M919" s="25">
        <v>1</v>
      </c>
      <c r="N919" s="25">
        <v>1</v>
      </c>
      <c r="O919" s="25">
        <v>50</v>
      </c>
      <c r="P919" s="25">
        <v>1</v>
      </c>
      <c r="Q919" s="25">
        <v>2</v>
      </c>
      <c r="R919" s="25">
        <v>0</v>
      </c>
      <c r="S919" s="25">
        <v>0</v>
      </c>
      <c r="T919" s="61">
        <v>44987</v>
      </c>
      <c r="U919" s="25"/>
      <c r="V919" s="25"/>
      <c r="W919" s="62"/>
      <c r="X919" s="8"/>
      <c r="Y919" s="8"/>
      <c r="Z919" s="8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</row>
    <row r="920" spans="1:88">
      <c r="A920" s="20" t="s">
        <v>237</v>
      </c>
      <c r="B920" s="20" t="s">
        <v>2415</v>
      </c>
      <c r="C920" s="20" t="s">
        <v>294</v>
      </c>
      <c r="D920" s="20">
        <v>60</v>
      </c>
      <c r="E920" s="20" t="s">
        <v>295</v>
      </c>
      <c r="F920" s="20" t="s">
        <v>2416</v>
      </c>
      <c r="G920" s="97">
        <v>60</v>
      </c>
      <c r="H920" s="20" t="s">
        <v>295</v>
      </c>
      <c r="I920" s="20">
        <v>0</v>
      </c>
      <c r="J920" s="20" t="s">
        <v>2416</v>
      </c>
      <c r="K920" s="20">
        <v>0</v>
      </c>
      <c r="L920" s="20" t="s">
        <v>2416</v>
      </c>
      <c r="M920" s="20">
        <v>1</v>
      </c>
      <c r="N920" s="20">
        <v>60</v>
      </c>
      <c r="O920" s="20">
        <v>50</v>
      </c>
      <c r="P920" s="20">
        <v>1</v>
      </c>
      <c r="Q920" s="20">
        <v>2</v>
      </c>
      <c r="R920" s="20">
        <v>0</v>
      </c>
      <c r="S920" s="20">
        <v>0</v>
      </c>
      <c r="T920" s="55">
        <v>44987</v>
      </c>
      <c r="U920" s="20"/>
      <c r="V920" s="20"/>
      <c r="W920" s="60"/>
      <c r="X920" s="8"/>
      <c r="Y920" s="8"/>
      <c r="Z920" s="8"/>
    </row>
    <row r="921" spans="1:88" s="83" customFormat="1">
      <c r="A921" s="25" t="s">
        <v>237</v>
      </c>
      <c r="B921" s="25" t="s">
        <v>2417</v>
      </c>
      <c r="C921" s="25" t="s">
        <v>294</v>
      </c>
      <c r="D921" s="25">
        <v>6</v>
      </c>
      <c r="E921" s="25" t="s">
        <v>295</v>
      </c>
      <c r="F921" s="25" t="s">
        <v>2418</v>
      </c>
      <c r="G921" s="96">
        <v>6</v>
      </c>
      <c r="H921" s="25" t="s">
        <v>295</v>
      </c>
      <c r="I921" s="25">
        <v>0</v>
      </c>
      <c r="J921" s="25" t="s">
        <v>2418</v>
      </c>
      <c r="K921" s="25">
        <v>0</v>
      </c>
      <c r="L921" s="25" t="s">
        <v>2419</v>
      </c>
      <c r="M921" s="25">
        <v>1</v>
      </c>
      <c r="N921" s="25">
        <v>6</v>
      </c>
      <c r="O921" s="25">
        <v>50</v>
      </c>
      <c r="P921" s="25">
        <v>1</v>
      </c>
      <c r="Q921" s="25">
        <v>2</v>
      </c>
      <c r="R921" s="25">
        <v>0</v>
      </c>
      <c r="S921" s="25">
        <v>0</v>
      </c>
      <c r="T921" s="61">
        <v>44987</v>
      </c>
      <c r="U921" s="25"/>
      <c r="V921" s="25"/>
      <c r="W921" s="62"/>
      <c r="X921" s="8"/>
      <c r="Y921" s="8"/>
      <c r="Z921" s="8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</row>
    <row r="922" spans="1:88">
      <c r="A922" s="20" t="s">
        <v>2420</v>
      </c>
      <c r="B922" s="20" t="s">
        <v>2421</v>
      </c>
      <c r="C922" s="20" t="s">
        <v>294</v>
      </c>
      <c r="D922" s="20">
        <v>25</v>
      </c>
      <c r="E922" s="20" t="s">
        <v>295</v>
      </c>
      <c r="F922" s="20" t="s">
        <v>2422</v>
      </c>
      <c r="G922" s="97">
        <v>25</v>
      </c>
      <c r="H922" s="20" t="s">
        <v>295</v>
      </c>
      <c r="I922" s="20">
        <v>0</v>
      </c>
      <c r="J922" s="20" t="s">
        <v>2422</v>
      </c>
      <c r="K922" s="20">
        <v>0</v>
      </c>
      <c r="L922" s="20" t="s">
        <v>2422</v>
      </c>
      <c r="M922" s="20">
        <v>1</v>
      </c>
      <c r="N922" s="20">
        <v>25</v>
      </c>
      <c r="O922" s="20">
        <v>50</v>
      </c>
      <c r="P922" s="20">
        <v>1</v>
      </c>
      <c r="Q922" s="20">
        <v>2</v>
      </c>
      <c r="R922" s="20">
        <v>0</v>
      </c>
      <c r="S922" s="20">
        <v>0</v>
      </c>
      <c r="T922" s="55">
        <v>44987</v>
      </c>
      <c r="U922" s="20"/>
      <c r="V922" s="20"/>
      <c r="W922" s="60"/>
      <c r="X922" s="8"/>
      <c r="Y922" s="8"/>
      <c r="Z922" s="8"/>
    </row>
    <row r="923" spans="1:88" s="83" customFormat="1">
      <c r="A923" s="25" t="s">
        <v>2420</v>
      </c>
      <c r="B923" s="25" t="s">
        <v>2423</v>
      </c>
      <c r="C923" s="25" t="s">
        <v>294</v>
      </c>
      <c r="D923" s="25">
        <v>1</v>
      </c>
      <c r="E923" s="25" t="s">
        <v>295</v>
      </c>
      <c r="F923" s="25" t="s">
        <v>2424</v>
      </c>
      <c r="G923" s="96">
        <v>1</v>
      </c>
      <c r="H923" s="25" t="s">
        <v>295</v>
      </c>
      <c r="I923" s="25">
        <v>0</v>
      </c>
      <c r="J923" s="25" t="s">
        <v>2424</v>
      </c>
      <c r="K923" s="25">
        <v>0</v>
      </c>
      <c r="L923" s="25" t="s">
        <v>2425</v>
      </c>
      <c r="M923" s="25">
        <v>1</v>
      </c>
      <c r="N923" s="25">
        <v>1</v>
      </c>
      <c r="O923" s="25">
        <v>50</v>
      </c>
      <c r="P923" s="25">
        <v>1</v>
      </c>
      <c r="Q923" s="25">
        <v>2</v>
      </c>
      <c r="R923" s="25">
        <v>0</v>
      </c>
      <c r="S923" s="25">
        <v>0</v>
      </c>
      <c r="T923" s="61">
        <v>44987</v>
      </c>
      <c r="U923" s="25"/>
      <c r="V923" s="25"/>
      <c r="W923" s="62"/>
      <c r="X923" s="8"/>
      <c r="Y923" s="8"/>
      <c r="Z923" s="8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</row>
    <row r="924" spans="1:88">
      <c r="A924" s="20" t="s">
        <v>575</v>
      </c>
      <c r="B924" s="20" t="s">
        <v>2426</v>
      </c>
      <c r="C924" s="20" t="s">
        <v>294</v>
      </c>
      <c r="D924" s="20">
        <v>56</v>
      </c>
      <c r="E924" s="20" t="s">
        <v>295</v>
      </c>
      <c r="F924" s="20" t="s">
        <v>2427</v>
      </c>
      <c r="G924" s="97">
        <v>56</v>
      </c>
      <c r="H924" s="20" t="s">
        <v>295</v>
      </c>
      <c r="I924" s="20">
        <v>0</v>
      </c>
      <c r="J924" s="20" t="s">
        <v>2427</v>
      </c>
      <c r="K924" s="20">
        <v>0</v>
      </c>
      <c r="L924" s="20" t="s">
        <v>2427</v>
      </c>
      <c r="M924" s="20">
        <v>1</v>
      </c>
      <c r="N924" s="20">
        <v>56</v>
      </c>
      <c r="O924" s="20">
        <v>50</v>
      </c>
      <c r="P924" s="20">
        <v>1</v>
      </c>
      <c r="Q924" s="20">
        <v>2</v>
      </c>
      <c r="R924" s="20">
        <v>0</v>
      </c>
      <c r="S924" s="20">
        <v>0</v>
      </c>
      <c r="T924" s="55">
        <v>44987</v>
      </c>
      <c r="U924" s="20"/>
      <c r="V924" s="20"/>
      <c r="W924" s="60"/>
      <c r="X924" s="8"/>
      <c r="Y924" s="8"/>
      <c r="Z924" s="8"/>
    </row>
    <row r="925" spans="1:88" s="83" customFormat="1">
      <c r="A925" s="25" t="s">
        <v>465</v>
      </c>
      <c r="B925" s="25" t="s">
        <v>2428</v>
      </c>
      <c r="C925" s="25" t="s">
        <v>294</v>
      </c>
      <c r="D925" s="25">
        <v>9</v>
      </c>
      <c r="E925" s="25" t="s">
        <v>295</v>
      </c>
      <c r="F925" s="25" t="s">
        <v>2429</v>
      </c>
      <c r="G925" s="96">
        <v>9</v>
      </c>
      <c r="H925" s="25" t="s">
        <v>295</v>
      </c>
      <c r="I925" s="25">
        <v>0</v>
      </c>
      <c r="J925" s="25" t="s">
        <v>2429</v>
      </c>
      <c r="K925" s="25">
        <v>0</v>
      </c>
      <c r="L925" s="25" t="s">
        <v>2430</v>
      </c>
      <c r="M925" s="25">
        <v>1</v>
      </c>
      <c r="N925" s="25">
        <v>9</v>
      </c>
      <c r="O925" s="25">
        <v>50</v>
      </c>
      <c r="P925" s="25">
        <v>1</v>
      </c>
      <c r="Q925" s="25">
        <v>2</v>
      </c>
      <c r="R925" s="25">
        <v>0</v>
      </c>
      <c r="S925" s="25">
        <v>0</v>
      </c>
      <c r="T925" s="61">
        <v>44987</v>
      </c>
      <c r="U925" s="25"/>
      <c r="V925" s="25"/>
      <c r="W925" s="62"/>
      <c r="X925" s="8"/>
      <c r="Y925" s="8"/>
      <c r="Z925" s="8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</row>
    <row r="926" spans="1:88">
      <c r="A926" s="20" t="s">
        <v>465</v>
      </c>
      <c r="B926" s="20" t="s">
        <v>2431</v>
      </c>
      <c r="C926" s="20" t="s">
        <v>294</v>
      </c>
      <c r="D926" s="20">
        <v>1</v>
      </c>
      <c r="E926" s="20" t="s">
        <v>295</v>
      </c>
      <c r="F926" s="20" t="s">
        <v>2432</v>
      </c>
      <c r="G926" s="97">
        <v>1</v>
      </c>
      <c r="H926" s="20" t="s">
        <v>295</v>
      </c>
      <c r="I926" s="20">
        <v>0</v>
      </c>
      <c r="J926" s="20" t="s">
        <v>2432</v>
      </c>
      <c r="K926" s="20">
        <v>0</v>
      </c>
      <c r="L926" s="20" t="s">
        <v>2433</v>
      </c>
      <c r="M926" s="20">
        <v>1</v>
      </c>
      <c r="N926" s="20">
        <v>1</v>
      </c>
      <c r="O926" s="20">
        <v>50</v>
      </c>
      <c r="P926" s="20">
        <v>1</v>
      </c>
      <c r="Q926" s="20">
        <v>2</v>
      </c>
      <c r="R926" s="20">
        <v>0</v>
      </c>
      <c r="S926" s="20">
        <v>0</v>
      </c>
      <c r="T926" s="55">
        <v>44987</v>
      </c>
      <c r="U926" s="20"/>
      <c r="V926" s="20"/>
      <c r="W926" s="60"/>
      <c r="X926" s="8"/>
      <c r="Y926" s="8"/>
      <c r="Z926" s="8"/>
    </row>
    <row r="927" spans="1:88" s="83" customFormat="1">
      <c r="A927" s="25" t="s">
        <v>2434</v>
      </c>
      <c r="B927" s="25" t="s">
        <v>2435</v>
      </c>
      <c r="C927" s="25" t="s">
        <v>294</v>
      </c>
      <c r="D927" s="25">
        <v>1</v>
      </c>
      <c r="E927" s="25" t="s">
        <v>382</v>
      </c>
      <c r="F927" s="25" t="s">
        <v>2436</v>
      </c>
      <c r="G927" s="96">
        <v>1</v>
      </c>
      <c r="H927" s="25" t="s">
        <v>295</v>
      </c>
      <c r="I927" s="25">
        <v>0</v>
      </c>
      <c r="J927" s="25" t="s">
        <v>2436</v>
      </c>
      <c r="K927" s="25">
        <v>0</v>
      </c>
      <c r="L927" s="25" t="s">
        <v>2436</v>
      </c>
      <c r="M927" s="25">
        <v>1</v>
      </c>
      <c r="N927" s="25">
        <v>1</v>
      </c>
      <c r="O927" s="25">
        <v>50</v>
      </c>
      <c r="P927" s="25">
        <v>1</v>
      </c>
      <c r="Q927" s="25">
        <v>2</v>
      </c>
      <c r="R927" s="25">
        <v>0</v>
      </c>
      <c r="S927" s="25">
        <v>0</v>
      </c>
      <c r="T927" s="61">
        <v>44987</v>
      </c>
      <c r="U927" s="25"/>
      <c r="V927" s="25"/>
      <c r="W927" s="62"/>
      <c r="X927" s="8"/>
      <c r="Y927" s="8"/>
      <c r="Z927" s="8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</row>
    <row r="928" spans="1:88">
      <c r="A928" s="20" t="s">
        <v>2437</v>
      </c>
      <c r="B928" s="20" t="s">
        <v>2438</v>
      </c>
      <c r="C928" s="20" t="s">
        <v>294</v>
      </c>
      <c r="D928" s="20">
        <v>5</v>
      </c>
      <c r="E928" s="20" t="s">
        <v>382</v>
      </c>
      <c r="F928" s="20" t="s">
        <v>2439</v>
      </c>
      <c r="G928" s="97">
        <v>5</v>
      </c>
      <c r="H928" s="20" t="s">
        <v>295</v>
      </c>
      <c r="I928" s="20">
        <v>0</v>
      </c>
      <c r="J928" s="20" t="s">
        <v>2439</v>
      </c>
      <c r="K928" s="20">
        <v>0</v>
      </c>
      <c r="L928" s="20" t="s">
        <v>2439</v>
      </c>
      <c r="M928" s="20">
        <v>1</v>
      </c>
      <c r="N928" s="20">
        <v>5</v>
      </c>
      <c r="O928" s="20">
        <v>50</v>
      </c>
      <c r="P928" s="20">
        <v>1</v>
      </c>
      <c r="Q928" s="20">
        <v>2</v>
      </c>
      <c r="R928" s="20">
        <v>0</v>
      </c>
      <c r="S928" s="20">
        <v>0</v>
      </c>
      <c r="T928" s="55">
        <v>44987</v>
      </c>
      <c r="U928" s="20"/>
      <c r="V928" s="20"/>
      <c r="W928" s="60"/>
      <c r="X928" s="8"/>
      <c r="Y928" s="8"/>
      <c r="Z928" s="8"/>
    </row>
    <row r="929" spans="1:88" s="83" customFormat="1">
      <c r="A929" s="25" t="s">
        <v>1250</v>
      </c>
      <c r="B929" s="25" t="s">
        <v>2440</v>
      </c>
      <c r="C929" s="25" t="s">
        <v>294</v>
      </c>
      <c r="D929" s="25">
        <v>1</v>
      </c>
      <c r="E929" s="25" t="s">
        <v>295</v>
      </c>
      <c r="F929" s="25" t="s">
        <v>2441</v>
      </c>
      <c r="G929" s="96">
        <v>1</v>
      </c>
      <c r="H929" s="25" t="s">
        <v>295</v>
      </c>
      <c r="I929" s="25">
        <v>0</v>
      </c>
      <c r="J929" s="25" t="s">
        <v>2441</v>
      </c>
      <c r="K929" s="25">
        <v>0</v>
      </c>
      <c r="L929" s="25" t="s">
        <v>2442</v>
      </c>
      <c r="M929" s="25">
        <v>1</v>
      </c>
      <c r="N929" s="25">
        <v>1</v>
      </c>
      <c r="O929" s="25">
        <v>50</v>
      </c>
      <c r="P929" s="25">
        <v>1</v>
      </c>
      <c r="Q929" s="25">
        <v>2</v>
      </c>
      <c r="R929" s="25">
        <v>0</v>
      </c>
      <c r="S929" s="25">
        <v>0</v>
      </c>
      <c r="T929" s="61">
        <v>44987</v>
      </c>
      <c r="U929" s="25"/>
      <c r="V929" s="25"/>
      <c r="W929" s="62"/>
      <c r="X929" s="8"/>
      <c r="Y929" s="8"/>
      <c r="Z929" s="8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</row>
    <row r="930" spans="1:88">
      <c r="A930" s="20" t="s">
        <v>578</v>
      </c>
      <c r="B930" s="20" t="s">
        <v>297</v>
      </c>
      <c r="C930" s="20" t="s">
        <v>294</v>
      </c>
      <c r="D930" s="20">
        <v>10</v>
      </c>
      <c r="E930" s="20" t="s">
        <v>295</v>
      </c>
      <c r="F930" s="20" t="s">
        <v>2443</v>
      </c>
      <c r="G930" s="97">
        <v>12</v>
      </c>
      <c r="H930" s="20" t="s">
        <v>295</v>
      </c>
      <c r="I930" s="20">
        <v>0</v>
      </c>
      <c r="J930" s="20" t="s">
        <v>2443</v>
      </c>
      <c r="K930" s="20">
        <v>0</v>
      </c>
      <c r="L930" s="20" t="s">
        <v>2444</v>
      </c>
      <c r="M930" s="20">
        <v>12</v>
      </c>
      <c r="N930" s="20">
        <v>6</v>
      </c>
      <c r="O930" s="20">
        <v>50</v>
      </c>
      <c r="P930" s="20">
        <v>1</v>
      </c>
      <c r="Q930" s="20">
        <v>2</v>
      </c>
      <c r="R930" s="20">
        <v>0</v>
      </c>
      <c r="S930" s="20">
        <v>0</v>
      </c>
      <c r="T930" s="55">
        <v>44987</v>
      </c>
      <c r="U930" s="20"/>
      <c r="V930" s="20"/>
      <c r="W930" s="60"/>
      <c r="X930" s="8"/>
      <c r="Y930" s="8"/>
      <c r="Z930" s="8"/>
    </row>
    <row r="931" spans="1:88" s="83" customFormat="1">
      <c r="A931" s="25" t="s">
        <v>578</v>
      </c>
      <c r="B931" s="25" t="s">
        <v>2445</v>
      </c>
      <c r="C931" s="25" t="s">
        <v>294</v>
      </c>
      <c r="D931" s="25">
        <v>750</v>
      </c>
      <c r="E931" s="25" t="s">
        <v>332</v>
      </c>
      <c r="F931" s="25" t="s">
        <v>2446</v>
      </c>
      <c r="G931" s="96">
        <v>1</v>
      </c>
      <c r="H931" s="25" t="s">
        <v>295</v>
      </c>
      <c r="I931" s="25">
        <v>0</v>
      </c>
      <c r="J931" s="25" t="s">
        <v>2446</v>
      </c>
      <c r="K931" s="25">
        <v>0</v>
      </c>
      <c r="L931" s="25" t="s">
        <v>2447</v>
      </c>
      <c r="M931" s="25">
        <v>1</v>
      </c>
      <c r="N931" s="25">
        <v>1</v>
      </c>
      <c r="O931" s="25">
        <v>50</v>
      </c>
      <c r="P931" s="25">
        <v>1</v>
      </c>
      <c r="Q931" s="25">
        <v>2</v>
      </c>
      <c r="R931" s="25">
        <v>0</v>
      </c>
      <c r="S931" s="25">
        <v>0</v>
      </c>
      <c r="T931" s="61">
        <v>44987</v>
      </c>
      <c r="U931" s="25"/>
      <c r="V931" s="25"/>
      <c r="W931" s="62"/>
      <c r="X931" s="8"/>
      <c r="Y931" s="8"/>
      <c r="Z931" s="8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</row>
    <row r="932" spans="1:88">
      <c r="A932" s="20" t="s">
        <v>578</v>
      </c>
      <c r="B932" s="20" t="s">
        <v>2448</v>
      </c>
      <c r="C932" s="20" t="s">
        <v>294</v>
      </c>
      <c r="D932" s="20">
        <v>108</v>
      </c>
      <c r="E932" s="20" t="s">
        <v>295</v>
      </c>
      <c r="F932" s="20" t="s">
        <v>2449</v>
      </c>
      <c r="G932" s="97">
        <v>108</v>
      </c>
      <c r="H932" s="20" t="s">
        <v>295</v>
      </c>
      <c r="I932" s="20">
        <v>0</v>
      </c>
      <c r="J932" s="20" t="s">
        <v>2449</v>
      </c>
      <c r="K932" s="20">
        <v>0</v>
      </c>
      <c r="L932" s="20" t="s">
        <v>2449</v>
      </c>
      <c r="M932" s="20">
        <v>1</v>
      </c>
      <c r="N932" s="20">
        <v>1</v>
      </c>
      <c r="O932" s="20">
        <v>50</v>
      </c>
      <c r="P932" s="20">
        <v>1</v>
      </c>
      <c r="Q932" s="20">
        <v>2</v>
      </c>
      <c r="R932" s="20">
        <v>0</v>
      </c>
      <c r="S932" s="20">
        <v>0</v>
      </c>
      <c r="T932" s="55">
        <v>44987</v>
      </c>
      <c r="U932" s="20"/>
      <c r="V932" s="20"/>
      <c r="W932" s="60"/>
      <c r="X932" s="8"/>
      <c r="Y932" s="8"/>
      <c r="Z932" s="8"/>
    </row>
    <row r="933" spans="1:88" s="83" customFormat="1">
      <c r="A933" s="25" t="s">
        <v>578</v>
      </c>
      <c r="B933" s="25" t="s">
        <v>2450</v>
      </c>
      <c r="C933" s="25" t="s">
        <v>294</v>
      </c>
      <c r="D933" s="25">
        <v>750</v>
      </c>
      <c r="E933" s="25" t="s">
        <v>332</v>
      </c>
      <c r="F933" s="25" t="s">
        <v>2443</v>
      </c>
      <c r="G933" s="96">
        <v>10</v>
      </c>
      <c r="H933" s="25" t="s">
        <v>295</v>
      </c>
      <c r="I933" s="25">
        <v>0</v>
      </c>
      <c r="J933" s="25" t="s">
        <v>2443</v>
      </c>
      <c r="K933" s="25">
        <v>0</v>
      </c>
      <c r="L933" s="25" t="s">
        <v>2451</v>
      </c>
      <c r="M933" s="25">
        <v>1</v>
      </c>
      <c r="N933" s="25">
        <v>10</v>
      </c>
      <c r="O933" s="25">
        <v>50</v>
      </c>
      <c r="P933" s="25">
        <v>1</v>
      </c>
      <c r="Q933" s="25">
        <v>2</v>
      </c>
      <c r="R933" s="25">
        <v>0</v>
      </c>
      <c r="S933" s="25">
        <v>0</v>
      </c>
      <c r="T933" s="61">
        <v>44987</v>
      </c>
      <c r="U933" s="25"/>
      <c r="V933" s="25"/>
      <c r="W933" s="62"/>
      <c r="X933" s="8"/>
      <c r="Y933" s="8"/>
      <c r="Z933" s="8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</row>
    <row r="934" spans="1:88">
      <c r="A934" s="20" t="s">
        <v>261</v>
      </c>
      <c r="B934" s="20" t="s">
        <v>2452</v>
      </c>
      <c r="C934" s="20" t="s">
        <v>294</v>
      </c>
      <c r="D934" s="20">
        <v>8</v>
      </c>
      <c r="E934" s="20" t="s">
        <v>295</v>
      </c>
      <c r="F934" s="20" t="s">
        <v>2453</v>
      </c>
      <c r="G934" s="97">
        <v>8</v>
      </c>
      <c r="H934" s="20" t="s">
        <v>295</v>
      </c>
      <c r="I934" s="20">
        <v>0</v>
      </c>
      <c r="J934" s="20" t="s">
        <v>2453</v>
      </c>
      <c r="K934" s="20"/>
      <c r="L934" s="20" t="s">
        <v>2453</v>
      </c>
      <c r="M934" s="20">
        <v>1</v>
      </c>
      <c r="N934" s="20">
        <v>8</v>
      </c>
      <c r="O934" s="20">
        <v>50</v>
      </c>
      <c r="P934" s="20">
        <v>1</v>
      </c>
      <c r="Q934" s="20">
        <v>2</v>
      </c>
      <c r="R934" s="20">
        <v>0</v>
      </c>
      <c r="S934" s="20">
        <v>0</v>
      </c>
      <c r="T934" s="55">
        <v>44987</v>
      </c>
      <c r="U934" s="20"/>
      <c r="V934" s="20"/>
      <c r="W934" s="60"/>
      <c r="X934" s="8"/>
      <c r="Y934" s="8"/>
      <c r="Z934" s="8"/>
    </row>
    <row r="935" spans="1:88" s="83" customFormat="1">
      <c r="A935" s="25" t="s">
        <v>261</v>
      </c>
      <c r="B935" s="25" t="s">
        <v>2454</v>
      </c>
      <c r="C935" s="25" t="s">
        <v>294</v>
      </c>
      <c r="D935" s="25">
        <v>230</v>
      </c>
      <c r="E935" s="25" t="s">
        <v>332</v>
      </c>
      <c r="F935" s="25" t="s">
        <v>2455</v>
      </c>
      <c r="G935" s="96">
        <v>1</v>
      </c>
      <c r="H935" s="25" t="s">
        <v>295</v>
      </c>
      <c r="I935" s="25">
        <v>0</v>
      </c>
      <c r="J935" s="25" t="s">
        <v>2455</v>
      </c>
      <c r="K935" s="25">
        <v>0</v>
      </c>
      <c r="L935" s="25" t="s">
        <v>2456</v>
      </c>
      <c r="M935" s="25">
        <v>1</v>
      </c>
      <c r="N935" s="25">
        <v>1</v>
      </c>
      <c r="O935" s="25">
        <v>50</v>
      </c>
      <c r="P935" s="25">
        <v>1</v>
      </c>
      <c r="Q935" s="25">
        <v>2</v>
      </c>
      <c r="R935" s="25">
        <v>0</v>
      </c>
      <c r="S935" s="25">
        <v>0</v>
      </c>
      <c r="T935" s="61">
        <v>44987</v>
      </c>
      <c r="U935" s="25"/>
      <c r="V935" s="25"/>
      <c r="W935" s="62"/>
      <c r="X935" s="8"/>
      <c r="Y935" s="8"/>
      <c r="Z935" s="8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</row>
    <row r="936" spans="1:88">
      <c r="A936" s="20" t="s">
        <v>406</v>
      </c>
      <c r="B936" s="20" t="s">
        <v>2457</v>
      </c>
      <c r="C936" s="20" t="s">
        <v>294</v>
      </c>
      <c r="D936" s="20">
        <v>1</v>
      </c>
      <c r="E936" s="20" t="s">
        <v>382</v>
      </c>
      <c r="F936" s="20" t="s">
        <v>2458</v>
      </c>
      <c r="G936" s="97">
        <v>1</v>
      </c>
      <c r="H936" s="20" t="s">
        <v>295</v>
      </c>
      <c r="I936" s="20">
        <v>0</v>
      </c>
      <c r="J936" s="20" t="s">
        <v>2458</v>
      </c>
      <c r="K936" s="20">
        <v>0</v>
      </c>
      <c r="L936" s="20" t="s">
        <v>2458</v>
      </c>
      <c r="M936" s="20">
        <v>1</v>
      </c>
      <c r="N936" s="20">
        <v>1</v>
      </c>
      <c r="O936" s="20">
        <v>50</v>
      </c>
      <c r="P936" s="20">
        <v>1</v>
      </c>
      <c r="Q936" s="20">
        <v>2</v>
      </c>
      <c r="R936" s="20">
        <v>0</v>
      </c>
      <c r="S936" s="20">
        <v>0</v>
      </c>
      <c r="T936" s="55">
        <v>44987</v>
      </c>
      <c r="U936" s="20"/>
      <c r="V936" s="20"/>
      <c r="W936" s="60"/>
      <c r="X936" s="8"/>
      <c r="Y936" s="8"/>
      <c r="Z936" s="8"/>
    </row>
    <row r="937" spans="1:88" s="83" customFormat="1">
      <c r="A937" s="25" t="s">
        <v>204</v>
      </c>
      <c r="B937" s="25" t="s">
        <v>2459</v>
      </c>
      <c r="C937" s="25" t="s">
        <v>294</v>
      </c>
      <c r="D937" s="25">
        <v>1</v>
      </c>
      <c r="E937" s="25" t="s">
        <v>295</v>
      </c>
      <c r="F937" s="25" t="s">
        <v>2460</v>
      </c>
      <c r="G937" s="96">
        <v>1</v>
      </c>
      <c r="H937" s="25" t="s">
        <v>295</v>
      </c>
      <c r="I937" s="25">
        <v>0</v>
      </c>
      <c r="J937" s="25" t="s">
        <v>2460</v>
      </c>
      <c r="K937" s="25"/>
      <c r="L937" s="25" t="s">
        <v>2460</v>
      </c>
      <c r="M937" s="25">
        <v>1</v>
      </c>
      <c r="N937" s="25">
        <v>1</v>
      </c>
      <c r="O937" s="25">
        <v>50</v>
      </c>
      <c r="P937" s="25">
        <v>1</v>
      </c>
      <c r="Q937" s="25">
        <v>2</v>
      </c>
      <c r="R937" s="25">
        <v>0</v>
      </c>
      <c r="S937" s="25">
        <v>0</v>
      </c>
      <c r="T937" s="61">
        <v>44987</v>
      </c>
      <c r="U937" s="25"/>
      <c r="V937" s="25"/>
      <c r="W937" s="62"/>
      <c r="X937" s="8"/>
      <c r="Y937" s="8"/>
      <c r="Z937" s="8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</row>
    <row r="938" spans="1:88">
      <c r="A938" s="20" t="s">
        <v>412</v>
      </c>
      <c r="B938" s="20" t="s">
        <v>2461</v>
      </c>
      <c r="C938" s="20" t="s">
        <v>294</v>
      </c>
      <c r="D938" s="20">
        <v>1</v>
      </c>
      <c r="E938" s="20" t="s">
        <v>295</v>
      </c>
      <c r="F938" s="20" t="s">
        <v>2462</v>
      </c>
      <c r="G938" s="97">
        <v>1</v>
      </c>
      <c r="H938" s="20" t="s">
        <v>295</v>
      </c>
      <c r="I938" s="20">
        <v>0</v>
      </c>
      <c r="J938" s="20" t="s">
        <v>2462</v>
      </c>
      <c r="K938" s="20"/>
      <c r="L938" s="20" t="s">
        <v>2462</v>
      </c>
      <c r="M938" s="20">
        <v>1</v>
      </c>
      <c r="N938" s="20">
        <v>1</v>
      </c>
      <c r="O938" s="20">
        <v>50</v>
      </c>
      <c r="P938" s="20">
        <v>1</v>
      </c>
      <c r="Q938" s="20">
        <v>2</v>
      </c>
      <c r="R938" s="20">
        <v>0</v>
      </c>
      <c r="S938" s="20">
        <v>0</v>
      </c>
      <c r="T938" s="55">
        <v>44987</v>
      </c>
      <c r="U938" s="20"/>
      <c r="V938" s="20"/>
      <c r="W938" s="60"/>
      <c r="X938" s="8"/>
      <c r="Y938" s="8"/>
      <c r="Z938" s="8"/>
    </row>
    <row r="939" spans="1:88" s="83" customFormat="1">
      <c r="A939" s="25" t="s">
        <v>2463</v>
      </c>
      <c r="B939" s="25" t="s">
        <v>2464</v>
      </c>
      <c r="C939" s="25" t="s">
        <v>294</v>
      </c>
      <c r="D939" s="25">
        <v>1</v>
      </c>
      <c r="E939" s="25" t="s">
        <v>295</v>
      </c>
      <c r="F939" s="25" t="s">
        <v>2465</v>
      </c>
      <c r="G939" s="96">
        <v>1</v>
      </c>
      <c r="H939" s="25" t="s">
        <v>295</v>
      </c>
      <c r="I939" s="25">
        <v>0</v>
      </c>
      <c r="J939" s="25" t="s">
        <v>2465</v>
      </c>
      <c r="K939" s="25">
        <v>0</v>
      </c>
      <c r="L939" s="25" t="s">
        <v>2466</v>
      </c>
      <c r="M939" s="25">
        <v>1</v>
      </c>
      <c r="N939" s="25">
        <v>1</v>
      </c>
      <c r="O939" s="25">
        <v>50</v>
      </c>
      <c r="P939" s="25">
        <v>1</v>
      </c>
      <c r="Q939" s="25">
        <v>2</v>
      </c>
      <c r="R939" s="25">
        <v>0</v>
      </c>
      <c r="S939" s="25">
        <v>0</v>
      </c>
      <c r="T939" s="61">
        <v>44987</v>
      </c>
      <c r="U939" s="25"/>
      <c r="V939" s="25"/>
      <c r="W939" s="62"/>
      <c r="X939" s="8"/>
      <c r="Y939" s="8"/>
      <c r="Z939" s="8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</row>
    <row r="940" spans="1:88">
      <c r="A940" s="20" t="s">
        <v>254</v>
      </c>
      <c r="B940" s="20" t="s">
        <v>2467</v>
      </c>
      <c r="C940" s="20" t="s">
        <v>294</v>
      </c>
      <c r="D940" s="20">
        <v>50</v>
      </c>
      <c r="E940" s="20" t="s">
        <v>332</v>
      </c>
      <c r="F940" s="20" t="s">
        <v>121</v>
      </c>
      <c r="G940" s="97">
        <v>1</v>
      </c>
      <c r="H940" s="20" t="s">
        <v>295</v>
      </c>
      <c r="I940" s="20">
        <v>0</v>
      </c>
      <c r="J940" s="20" t="s">
        <v>121</v>
      </c>
      <c r="K940" s="20">
        <v>0</v>
      </c>
      <c r="L940" s="20" t="s">
        <v>121</v>
      </c>
      <c r="M940" s="20">
        <v>1</v>
      </c>
      <c r="N940" s="20">
        <v>1</v>
      </c>
      <c r="O940" s="20">
        <v>50</v>
      </c>
      <c r="P940" s="20">
        <v>1</v>
      </c>
      <c r="Q940" s="20">
        <v>2</v>
      </c>
      <c r="R940" s="20">
        <v>0</v>
      </c>
      <c r="S940" s="20">
        <v>0</v>
      </c>
      <c r="T940" s="55">
        <v>44987</v>
      </c>
      <c r="U940" s="20"/>
      <c r="V940" s="20"/>
      <c r="W940" s="60"/>
      <c r="X940" s="8"/>
      <c r="Y940" s="8"/>
      <c r="Z940" s="8"/>
    </row>
    <row r="941" spans="1:88" s="83" customFormat="1">
      <c r="A941" s="25" t="s">
        <v>2468</v>
      </c>
      <c r="B941" s="25" t="s">
        <v>2469</v>
      </c>
      <c r="C941" s="25" t="s">
        <v>294</v>
      </c>
      <c r="D941" s="25">
        <v>2</v>
      </c>
      <c r="E941" s="25" t="s">
        <v>295</v>
      </c>
      <c r="F941" s="25" t="s">
        <v>2470</v>
      </c>
      <c r="G941" s="96">
        <v>2</v>
      </c>
      <c r="H941" s="25" t="s">
        <v>295</v>
      </c>
      <c r="I941" s="25">
        <v>0</v>
      </c>
      <c r="J941" s="25" t="s">
        <v>2470</v>
      </c>
      <c r="K941" s="25">
        <v>0</v>
      </c>
      <c r="L941" s="25" t="s">
        <v>2470</v>
      </c>
      <c r="M941" s="25">
        <v>1</v>
      </c>
      <c r="N941" s="25">
        <v>2</v>
      </c>
      <c r="O941" s="25">
        <v>50</v>
      </c>
      <c r="P941" s="25">
        <v>1</v>
      </c>
      <c r="Q941" s="25">
        <v>2</v>
      </c>
      <c r="R941" s="25">
        <v>0</v>
      </c>
      <c r="S941" s="25">
        <v>0</v>
      </c>
      <c r="T941" s="61">
        <v>44987</v>
      </c>
      <c r="U941" s="25"/>
      <c r="V941" s="25"/>
      <c r="W941" s="62"/>
      <c r="X941" s="8"/>
      <c r="Y941" s="8"/>
      <c r="Z941" s="8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</row>
    <row r="942" spans="1:88">
      <c r="A942" s="20" t="s">
        <v>212</v>
      </c>
      <c r="B942" s="20" t="s">
        <v>2471</v>
      </c>
      <c r="C942" s="20" t="s">
        <v>294</v>
      </c>
      <c r="D942" s="20">
        <v>1</v>
      </c>
      <c r="E942" s="20" t="s">
        <v>382</v>
      </c>
      <c r="F942" s="20" t="s">
        <v>846</v>
      </c>
      <c r="G942" s="97">
        <v>1</v>
      </c>
      <c r="H942" s="20" t="s">
        <v>295</v>
      </c>
      <c r="I942" s="20">
        <v>0</v>
      </c>
      <c r="J942" s="20" t="s">
        <v>846</v>
      </c>
      <c r="K942" s="20">
        <v>0</v>
      </c>
      <c r="L942" s="20" t="s">
        <v>239</v>
      </c>
      <c r="M942" s="20">
        <v>1</v>
      </c>
      <c r="N942" s="20">
        <v>1</v>
      </c>
      <c r="O942" s="20">
        <v>50</v>
      </c>
      <c r="P942" s="20">
        <v>1</v>
      </c>
      <c r="Q942" s="20">
        <v>2</v>
      </c>
      <c r="R942" s="20">
        <v>0</v>
      </c>
      <c r="S942" s="20">
        <v>0</v>
      </c>
      <c r="T942" s="55">
        <v>44987</v>
      </c>
      <c r="U942" s="20"/>
      <c r="V942" s="20"/>
      <c r="W942" s="60"/>
      <c r="X942" s="8"/>
      <c r="Y942" s="8"/>
      <c r="Z942" s="8"/>
    </row>
    <row r="943" spans="1:88" s="83" customFormat="1">
      <c r="A943" s="25" t="s">
        <v>940</v>
      </c>
      <c r="B943" s="25" t="s">
        <v>2472</v>
      </c>
      <c r="C943" s="25" t="s">
        <v>294</v>
      </c>
      <c r="D943" s="25">
        <v>1</v>
      </c>
      <c r="E943" s="25" t="s">
        <v>382</v>
      </c>
      <c r="F943" s="25" t="s">
        <v>942</v>
      </c>
      <c r="G943" s="96">
        <v>1</v>
      </c>
      <c r="H943" s="25" t="s">
        <v>295</v>
      </c>
      <c r="I943" s="25">
        <v>0</v>
      </c>
      <c r="J943" s="25" t="s">
        <v>942</v>
      </c>
      <c r="K943" s="25">
        <v>0</v>
      </c>
      <c r="L943" s="25" t="s">
        <v>942</v>
      </c>
      <c r="M943" s="25">
        <v>1</v>
      </c>
      <c r="N943" s="25">
        <v>1</v>
      </c>
      <c r="O943" s="25">
        <v>50</v>
      </c>
      <c r="P943" s="25">
        <v>1</v>
      </c>
      <c r="Q943" s="25">
        <v>2</v>
      </c>
      <c r="R943" s="25">
        <v>0</v>
      </c>
      <c r="S943" s="25">
        <v>0</v>
      </c>
      <c r="T943" s="61">
        <v>44987</v>
      </c>
      <c r="U943" s="25"/>
      <c r="V943" s="25"/>
      <c r="W943" s="62"/>
      <c r="X943" s="8"/>
      <c r="Y943" s="8"/>
      <c r="Z943" s="8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</row>
    <row r="944" spans="1:88">
      <c r="A944" s="20" t="s">
        <v>1059</v>
      </c>
      <c r="B944" s="20" t="s">
        <v>2473</v>
      </c>
      <c r="C944" s="20" t="s">
        <v>1243</v>
      </c>
      <c r="D944" s="20">
        <v>1</v>
      </c>
      <c r="E944" s="20" t="s">
        <v>1823</v>
      </c>
      <c r="F944" s="20" t="s">
        <v>2474</v>
      </c>
      <c r="G944" s="97">
        <v>1</v>
      </c>
      <c r="H944" s="20" t="s">
        <v>295</v>
      </c>
      <c r="I944" s="20">
        <v>0</v>
      </c>
      <c r="J944" s="20" t="s">
        <v>2474</v>
      </c>
      <c r="K944" s="20">
        <v>0</v>
      </c>
      <c r="L944" s="20" t="s">
        <v>2474</v>
      </c>
      <c r="M944" s="20">
        <v>1</v>
      </c>
      <c r="N944" s="20">
        <v>1</v>
      </c>
      <c r="O944" s="20">
        <v>50</v>
      </c>
      <c r="P944" s="20">
        <v>1</v>
      </c>
      <c r="Q944" s="20">
        <v>2</v>
      </c>
      <c r="R944" s="20">
        <v>0</v>
      </c>
      <c r="S944" s="20">
        <v>0</v>
      </c>
      <c r="T944" s="55">
        <v>44987</v>
      </c>
      <c r="U944" s="20"/>
      <c r="V944" s="20"/>
      <c r="W944" s="60"/>
      <c r="X944" s="8"/>
      <c r="Y944" s="8"/>
      <c r="Z944" s="8"/>
    </row>
    <row r="945" spans="1:88" s="83" customFormat="1">
      <c r="A945" s="25" t="s">
        <v>1216</v>
      </c>
      <c r="B945" s="25" t="s">
        <v>2475</v>
      </c>
      <c r="C945" s="25" t="s">
        <v>294</v>
      </c>
      <c r="D945" s="25">
        <v>1</v>
      </c>
      <c r="E945" s="25" t="s">
        <v>295</v>
      </c>
      <c r="F945" s="25" t="s">
        <v>2476</v>
      </c>
      <c r="G945" s="96">
        <v>1</v>
      </c>
      <c r="H945" s="25" t="s">
        <v>295</v>
      </c>
      <c r="I945" s="25">
        <v>0</v>
      </c>
      <c r="J945" s="25" t="s">
        <v>2476</v>
      </c>
      <c r="K945" s="25">
        <v>0</v>
      </c>
      <c r="L945" s="25" t="s">
        <v>2477</v>
      </c>
      <c r="M945" s="25">
        <v>1</v>
      </c>
      <c r="N945" s="25">
        <v>1</v>
      </c>
      <c r="O945" s="25">
        <v>50</v>
      </c>
      <c r="P945" s="25">
        <v>1</v>
      </c>
      <c r="Q945" s="25">
        <v>2</v>
      </c>
      <c r="R945" s="25">
        <v>0</v>
      </c>
      <c r="S945" s="25">
        <v>0</v>
      </c>
      <c r="T945" s="61">
        <v>44987</v>
      </c>
      <c r="U945" s="25"/>
      <c r="V945" s="25"/>
      <c r="W945" s="62"/>
      <c r="X945" s="8"/>
      <c r="Y945" s="8"/>
      <c r="Z945" s="8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</row>
    <row r="946" spans="1:88">
      <c r="A946" s="20" t="s">
        <v>1216</v>
      </c>
      <c r="B946" s="20" t="s">
        <v>2478</v>
      </c>
      <c r="C946" s="20" t="s">
        <v>294</v>
      </c>
      <c r="D946" s="20">
        <v>1</v>
      </c>
      <c r="E946" s="20" t="s">
        <v>295</v>
      </c>
      <c r="F946" s="20" t="s">
        <v>2476</v>
      </c>
      <c r="G946" s="97">
        <v>1</v>
      </c>
      <c r="H946" s="20" t="s">
        <v>295</v>
      </c>
      <c r="I946" s="20">
        <v>0</v>
      </c>
      <c r="J946" s="20" t="s">
        <v>2476</v>
      </c>
      <c r="K946" s="20"/>
      <c r="L946" s="20" t="s">
        <v>2479</v>
      </c>
      <c r="M946" s="20">
        <v>1</v>
      </c>
      <c r="N946" s="20">
        <v>1</v>
      </c>
      <c r="O946" s="20">
        <v>50</v>
      </c>
      <c r="P946" s="20">
        <v>1</v>
      </c>
      <c r="Q946" s="20">
        <v>2</v>
      </c>
      <c r="R946" s="20">
        <v>0</v>
      </c>
      <c r="S946" s="20">
        <v>0</v>
      </c>
      <c r="T946" s="55">
        <v>44987</v>
      </c>
      <c r="U946" s="20"/>
      <c r="V946" s="20"/>
      <c r="W946" s="60"/>
      <c r="X946" s="8"/>
      <c r="Y946" s="8"/>
      <c r="Z946" s="8"/>
    </row>
    <row r="947" spans="1:88" s="83" customFormat="1">
      <c r="A947" s="25" t="s">
        <v>714</v>
      </c>
      <c r="B947" s="25" t="s">
        <v>2480</v>
      </c>
      <c r="C947" s="25" t="s">
        <v>1243</v>
      </c>
      <c r="D947" s="25">
        <v>2</v>
      </c>
      <c r="E947" s="25" t="s">
        <v>1823</v>
      </c>
      <c r="F947" s="25" t="s">
        <v>2481</v>
      </c>
      <c r="G947" s="96">
        <v>2</v>
      </c>
      <c r="H947" s="25" t="s">
        <v>295</v>
      </c>
      <c r="I947" s="25">
        <v>0</v>
      </c>
      <c r="J947" s="25" t="s">
        <v>2481</v>
      </c>
      <c r="K947" s="25">
        <v>0</v>
      </c>
      <c r="L947" s="25" t="s">
        <v>2481</v>
      </c>
      <c r="M947" s="25">
        <v>1</v>
      </c>
      <c r="N947" s="25">
        <v>2</v>
      </c>
      <c r="O947" s="25">
        <v>50</v>
      </c>
      <c r="P947" s="25">
        <v>1</v>
      </c>
      <c r="Q947" s="25">
        <v>2</v>
      </c>
      <c r="R947" s="25">
        <v>0</v>
      </c>
      <c r="S947" s="25">
        <v>0</v>
      </c>
      <c r="T947" s="61">
        <v>44987</v>
      </c>
      <c r="U947" s="25"/>
      <c r="V947" s="25"/>
      <c r="W947" s="62"/>
      <c r="X947" s="8"/>
      <c r="Y947" s="8"/>
      <c r="Z947" s="8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</row>
    <row r="948" spans="1:88">
      <c r="A948" s="20" t="s">
        <v>714</v>
      </c>
      <c r="B948" s="20" t="s">
        <v>2482</v>
      </c>
      <c r="C948" s="20" t="s">
        <v>294</v>
      </c>
      <c r="D948" s="20">
        <v>1</v>
      </c>
      <c r="E948" s="20" t="s">
        <v>295</v>
      </c>
      <c r="F948" s="20" t="s">
        <v>2483</v>
      </c>
      <c r="G948" s="97">
        <v>1</v>
      </c>
      <c r="H948" s="20" t="s">
        <v>295</v>
      </c>
      <c r="I948" s="20">
        <v>0</v>
      </c>
      <c r="J948" s="20" t="s">
        <v>2483</v>
      </c>
      <c r="K948" s="20">
        <v>0</v>
      </c>
      <c r="L948" s="20" t="s">
        <v>2484</v>
      </c>
      <c r="M948" s="20">
        <v>1</v>
      </c>
      <c r="N948" s="20">
        <v>1</v>
      </c>
      <c r="O948" s="20">
        <v>50</v>
      </c>
      <c r="P948" s="20">
        <v>1</v>
      </c>
      <c r="Q948" s="20">
        <v>2</v>
      </c>
      <c r="R948" s="20">
        <v>0</v>
      </c>
      <c r="S948" s="20">
        <v>0</v>
      </c>
      <c r="T948" s="55">
        <v>44987</v>
      </c>
      <c r="U948" s="20"/>
      <c r="V948" s="20"/>
      <c r="W948" s="60"/>
      <c r="X948" s="8"/>
      <c r="Y948" s="8"/>
      <c r="Z948" s="8"/>
    </row>
    <row r="949" spans="1:88" s="83" customFormat="1">
      <c r="A949" s="25" t="s">
        <v>1289</v>
      </c>
      <c r="B949" s="25" t="s">
        <v>2485</v>
      </c>
      <c r="C949" s="25" t="s">
        <v>294</v>
      </c>
      <c r="D949" s="25">
        <v>1</v>
      </c>
      <c r="E949" s="25" t="s">
        <v>295</v>
      </c>
      <c r="F949" s="25" t="s">
        <v>2486</v>
      </c>
      <c r="G949" s="96">
        <v>1</v>
      </c>
      <c r="H949" s="25" t="s">
        <v>295</v>
      </c>
      <c r="I949" s="25">
        <v>0</v>
      </c>
      <c r="J949" s="25" t="s">
        <v>2486</v>
      </c>
      <c r="K949" s="25">
        <v>0</v>
      </c>
      <c r="L949" s="25" t="s">
        <v>2487</v>
      </c>
      <c r="M949" s="25">
        <v>1</v>
      </c>
      <c r="N949" s="25">
        <v>1</v>
      </c>
      <c r="O949" s="25">
        <v>50</v>
      </c>
      <c r="P949" s="25">
        <v>1</v>
      </c>
      <c r="Q949" s="25">
        <v>2</v>
      </c>
      <c r="R949" s="25">
        <v>0</v>
      </c>
      <c r="S949" s="25">
        <v>0</v>
      </c>
      <c r="T949" s="61">
        <v>44987</v>
      </c>
      <c r="U949" s="25"/>
      <c r="V949" s="25"/>
      <c r="W949" s="62"/>
      <c r="X949" s="8"/>
      <c r="Y949" s="8"/>
      <c r="Z949" s="8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</row>
    <row r="950" spans="1:88">
      <c r="A950" s="20" t="s">
        <v>896</v>
      </c>
      <c r="B950" s="20" t="s">
        <v>2488</v>
      </c>
      <c r="C950" s="20" t="s">
        <v>294</v>
      </c>
      <c r="D950" s="20">
        <v>1</v>
      </c>
      <c r="E950" s="20" t="s">
        <v>382</v>
      </c>
      <c r="F950" s="20" t="s">
        <v>2489</v>
      </c>
      <c r="G950" s="97">
        <v>1</v>
      </c>
      <c r="H950" s="20" t="s">
        <v>295</v>
      </c>
      <c r="I950" s="20">
        <v>0</v>
      </c>
      <c r="J950" s="20" t="s">
        <v>2489</v>
      </c>
      <c r="K950" s="20">
        <v>0</v>
      </c>
      <c r="L950" s="20" t="s">
        <v>239</v>
      </c>
      <c r="M950" s="20">
        <v>1</v>
      </c>
      <c r="N950" s="20">
        <v>1</v>
      </c>
      <c r="O950" s="20">
        <v>50</v>
      </c>
      <c r="P950" s="20">
        <v>1</v>
      </c>
      <c r="Q950" s="20">
        <v>2</v>
      </c>
      <c r="R950" s="20">
        <v>0</v>
      </c>
      <c r="S950" s="20">
        <v>0</v>
      </c>
      <c r="T950" s="55">
        <v>44987</v>
      </c>
      <c r="U950" s="20"/>
      <c r="V950" s="20"/>
      <c r="W950" s="60"/>
      <c r="X950" s="8"/>
      <c r="Y950" s="8"/>
      <c r="Z950" s="8"/>
    </row>
    <row r="951" spans="1:88" s="83" customFormat="1">
      <c r="A951" s="25" t="s">
        <v>202</v>
      </c>
      <c r="B951" s="25" t="s">
        <v>2490</v>
      </c>
      <c r="C951" s="25" t="s">
        <v>294</v>
      </c>
      <c r="D951" s="25">
        <v>1</v>
      </c>
      <c r="E951" s="25" t="s">
        <v>295</v>
      </c>
      <c r="F951" s="25" t="s">
        <v>2491</v>
      </c>
      <c r="G951" s="96">
        <v>5</v>
      </c>
      <c r="H951" s="25" t="s">
        <v>295</v>
      </c>
      <c r="I951" s="25">
        <v>0</v>
      </c>
      <c r="J951" s="25" t="s">
        <v>2491</v>
      </c>
      <c r="K951" s="25"/>
      <c r="L951" s="25" t="s">
        <v>2492</v>
      </c>
      <c r="M951" s="25">
        <v>1</v>
      </c>
      <c r="N951" s="25">
        <v>5</v>
      </c>
      <c r="O951" s="25">
        <v>50</v>
      </c>
      <c r="P951" s="25">
        <v>1</v>
      </c>
      <c r="Q951" s="25">
        <v>2</v>
      </c>
      <c r="R951" s="25">
        <v>0</v>
      </c>
      <c r="S951" s="25">
        <v>0</v>
      </c>
      <c r="T951" s="61">
        <v>44987</v>
      </c>
      <c r="U951" s="25"/>
      <c r="V951" s="25"/>
      <c r="W951" s="62"/>
      <c r="X951" s="8"/>
      <c r="Y951" s="8"/>
      <c r="Z951" s="8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</row>
    <row r="952" spans="1:88">
      <c r="A952" s="20" t="s">
        <v>1214</v>
      </c>
      <c r="B952" s="20" t="s">
        <v>2493</v>
      </c>
      <c r="C952" s="20" t="s">
        <v>294</v>
      </c>
      <c r="D952" s="20">
        <v>5</v>
      </c>
      <c r="E952" s="20" t="s">
        <v>382</v>
      </c>
      <c r="F952" s="20" t="s">
        <v>2494</v>
      </c>
      <c r="G952" s="97">
        <v>5</v>
      </c>
      <c r="H952" s="20" t="s">
        <v>295</v>
      </c>
      <c r="I952" s="20">
        <v>0</v>
      </c>
      <c r="J952" s="20" t="s">
        <v>2494</v>
      </c>
      <c r="K952" s="20">
        <v>0</v>
      </c>
      <c r="L952" s="20" t="s">
        <v>2495</v>
      </c>
      <c r="M952" s="20">
        <v>1</v>
      </c>
      <c r="N952" s="20">
        <v>5</v>
      </c>
      <c r="O952" s="20">
        <v>50</v>
      </c>
      <c r="P952" s="20">
        <v>1</v>
      </c>
      <c r="Q952" s="20">
        <v>2</v>
      </c>
      <c r="R952" s="20">
        <v>0</v>
      </c>
      <c r="S952" s="20">
        <v>0</v>
      </c>
      <c r="T952" s="55">
        <v>44987</v>
      </c>
      <c r="U952" s="20"/>
      <c r="V952" s="20"/>
      <c r="W952" s="60"/>
      <c r="X952" s="8"/>
      <c r="Y952" s="8"/>
      <c r="Z952" s="8"/>
    </row>
    <row r="953" spans="1:88" s="83" customFormat="1">
      <c r="A953" s="25" t="s">
        <v>1214</v>
      </c>
      <c r="B953" s="25" t="s">
        <v>2496</v>
      </c>
      <c r="C953" s="25" t="s">
        <v>294</v>
      </c>
      <c r="D953" s="25">
        <v>5</v>
      </c>
      <c r="E953" s="25" t="s">
        <v>295</v>
      </c>
      <c r="F953" s="25" t="s">
        <v>2494</v>
      </c>
      <c r="G953" s="96">
        <v>5</v>
      </c>
      <c r="H953" s="25" t="s">
        <v>295</v>
      </c>
      <c r="I953" s="25">
        <v>0</v>
      </c>
      <c r="J953" s="25" t="s">
        <v>2494</v>
      </c>
      <c r="K953" s="25">
        <v>0</v>
      </c>
      <c r="L953" s="25" t="s">
        <v>2497</v>
      </c>
      <c r="M953" s="25">
        <v>1</v>
      </c>
      <c r="N953" s="25">
        <v>5</v>
      </c>
      <c r="O953" s="25">
        <v>50</v>
      </c>
      <c r="P953" s="25">
        <v>1</v>
      </c>
      <c r="Q953" s="25">
        <v>2</v>
      </c>
      <c r="R953" s="25">
        <v>0</v>
      </c>
      <c r="S953" s="25">
        <v>0</v>
      </c>
      <c r="T953" s="61">
        <v>44987</v>
      </c>
      <c r="U953" s="25"/>
      <c r="V953" s="25"/>
      <c r="W953" s="62"/>
      <c r="X953" s="8"/>
      <c r="Y953" s="8"/>
      <c r="Z953" s="8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</row>
    <row r="954" spans="1:88">
      <c r="A954" s="20" t="s">
        <v>203</v>
      </c>
      <c r="B954" s="20" t="s">
        <v>2498</v>
      </c>
      <c r="C954" s="20" t="s">
        <v>294</v>
      </c>
      <c r="D954" s="20">
        <v>1</v>
      </c>
      <c r="E954" s="20" t="s">
        <v>382</v>
      </c>
      <c r="F954" s="20" t="s">
        <v>2499</v>
      </c>
      <c r="G954" s="97">
        <v>1</v>
      </c>
      <c r="H954" s="20" t="s">
        <v>295</v>
      </c>
      <c r="I954" s="20">
        <v>0</v>
      </c>
      <c r="J954" s="20" t="s">
        <v>2499</v>
      </c>
      <c r="K954" s="20">
        <v>0</v>
      </c>
      <c r="L954" s="20" t="s">
        <v>239</v>
      </c>
      <c r="M954" s="20">
        <v>1</v>
      </c>
      <c r="N954" s="20">
        <v>1</v>
      </c>
      <c r="O954" s="20">
        <v>50</v>
      </c>
      <c r="P954" s="20">
        <v>1</v>
      </c>
      <c r="Q954" s="20">
        <v>2</v>
      </c>
      <c r="R954" s="20">
        <v>0</v>
      </c>
      <c r="S954" s="20">
        <v>0</v>
      </c>
      <c r="T954" s="55">
        <v>44987</v>
      </c>
      <c r="U954" s="20"/>
      <c r="V954" s="20"/>
      <c r="W954" s="60"/>
      <c r="X954" s="8"/>
      <c r="Y954" s="8"/>
      <c r="Z954" s="8"/>
    </row>
    <row r="955" spans="1:88" s="83" customFormat="1">
      <c r="A955" s="25" t="s">
        <v>439</v>
      </c>
      <c r="B955" s="25" t="s">
        <v>2500</v>
      </c>
      <c r="C955" s="25" t="s">
        <v>294</v>
      </c>
      <c r="D955" s="25">
        <v>1</v>
      </c>
      <c r="E955" s="25" t="s">
        <v>295</v>
      </c>
      <c r="F955" s="25" t="s">
        <v>2501</v>
      </c>
      <c r="G955" s="96">
        <v>1</v>
      </c>
      <c r="H955" s="25" t="s">
        <v>295</v>
      </c>
      <c r="I955" s="25">
        <v>0</v>
      </c>
      <c r="J955" s="25" t="s">
        <v>2501</v>
      </c>
      <c r="K955" s="25">
        <v>0</v>
      </c>
      <c r="L955" s="25" t="s">
        <v>2433</v>
      </c>
      <c r="M955" s="25">
        <v>1</v>
      </c>
      <c r="N955" s="25">
        <v>1</v>
      </c>
      <c r="O955" s="25">
        <v>50</v>
      </c>
      <c r="P955" s="25">
        <v>1</v>
      </c>
      <c r="Q955" s="25">
        <v>2</v>
      </c>
      <c r="R955" s="25">
        <v>0</v>
      </c>
      <c r="S955" s="25">
        <v>0</v>
      </c>
      <c r="T955" s="61">
        <v>44987</v>
      </c>
      <c r="U955" s="25"/>
      <c r="V955" s="25"/>
      <c r="W955" s="62"/>
      <c r="X955" s="8"/>
      <c r="Y955" s="8"/>
      <c r="Z955" s="8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</row>
    <row r="956" spans="1:88">
      <c r="A956" s="20" t="s">
        <v>1062</v>
      </c>
      <c r="B956" s="20" t="s">
        <v>2502</v>
      </c>
      <c r="C956" s="20" t="s">
        <v>294</v>
      </c>
      <c r="D956" s="20">
        <v>5</v>
      </c>
      <c r="E956" s="20" t="s">
        <v>382</v>
      </c>
      <c r="F956" s="20" t="s">
        <v>1064</v>
      </c>
      <c r="G956" s="97">
        <v>5</v>
      </c>
      <c r="H956" s="20" t="s">
        <v>295</v>
      </c>
      <c r="I956" s="20">
        <v>0</v>
      </c>
      <c r="J956" s="20" t="s">
        <v>1064</v>
      </c>
      <c r="K956" s="20">
        <v>0</v>
      </c>
      <c r="L956" s="20" t="s">
        <v>2503</v>
      </c>
      <c r="M956" s="20">
        <v>1</v>
      </c>
      <c r="N956" s="20">
        <v>5</v>
      </c>
      <c r="O956" s="20">
        <v>50</v>
      </c>
      <c r="P956" s="20">
        <v>1</v>
      </c>
      <c r="Q956" s="20">
        <v>2</v>
      </c>
      <c r="R956" s="20">
        <v>0</v>
      </c>
      <c r="S956" s="20">
        <v>0</v>
      </c>
      <c r="T956" s="55">
        <v>44987</v>
      </c>
      <c r="U956" s="20"/>
      <c r="V956" s="20"/>
      <c r="W956" s="60"/>
      <c r="X956" s="8"/>
      <c r="Y956" s="8"/>
      <c r="Z956" s="8"/>
    </row>
    <row r="957" spans="1:88" s="83" customFormat="1">
      <c r="A957" s="25" t="s">
        <v>2504</v>
      </c>
      <c r="B957" s="25" t="s">
        <v>2505</v>
      </c>
      <c r="C957" s="25" t="s">
        <v>294</v>
      </c>
      <c r="D957" s="25">
        <v>2</v>
      </c>
      <c r="E957" s="25" t="s">
        <v>382</v>
      </c>
      <c r="F957" s="25" t="s">
        <v>2506</v>
      </c>
      <c r="G957" s="96">
        <v>2</v>
      </c>
      <c r="H957" s="25" t="s">
        <v>295</v>
      </c>
      <c r="I957" s="25">
        <v>0</v>
      </c>
      <c r="J957" s="25" t="s">
        <v>2506</v>
      </c>
      <c r="K957" s="25">
        <v>0</v>
      </c>
      <c r="L957" s="25" t="s">
        <v>2506</v>
      </c>
      <c r="M957" s="25">
        <v>1</v>
      </c>
      <c r="N957" s="25">
        <v>2</v>
      </c>
      <c r="O957" s="25">
        <v>50</v>
      </c>
      <c r="P957" s="25">
        <v>1</v>
      </c>
      <c r="Q957" s="25">
        <v>2</v>
      </c>
      <c r="R957" s="25">
        <v>0</v>
      </c>
      <c r="S957" s="25">
        <v>0</v>
      </c>
      <c r="T957" s="61">
        <v>44987</v>
      </c>
      <c r="U957" s="25"/>
      <c r="V957" s="25"/>
      <c r="W957" s="62"/>
      <c r="X957" s="8"/>
      <c r="Y957" s="8"/>
      <c r="Z957" s="8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</row>
    <row r="958" spans="1:88">
      <c r="A958" s="20" t="s">
        <v>2507</v>
      </c>
      <c r="B958" s="20" t="s">
        <v>2508</v>
      </c>
      <c r="C958" s="20" t="s">
        <v>294</v>
      </c>
      <c r="D958" s="20">
        <v>1</v>
      </c>
      <c r="E958" s="20" t="s">
        <v>295</v>
      </c>
      <c r="F958" s="20" t="s">
        <v>2509</v>
      </c>
      <c r="G958" s="97">
        <v>2</v>
      </c>
      <c r="H958" s="20" t="s">
        <v>295</v>
      </c>
      <c r="I958" s="20">
        <v>0</v>
      </c>
      <c r="J958" s="20" t="s">
        <v>2509</v>
      </c>
      <c r="K958" s="20"/>
      <c r="L958" s="20" t="s">
        <v>2510</v>
      </c>
      <c r="M958" s="20">
        <v>1</v>
      </c>
      <c r="N958" s="20">
        <v>2</v>
      </c>
      <c r="O958" s="20">
        <v>50</v>
      </c>
      <c r="P958" s="20">
        <v>1</v>
      </c>
      <c r="Q958" s="20">
        <v>2</v>
      </c>
      <c r="R958" s="20">
        <v>0</v>
      </c>
      <c r="S958" s="20">
        <v>0</v>
      </c>
      <c r="T958" s="55">
        <v>44987</v>
      </c>
      <c r="U958" s="20"/>
      <c r="V958" s="20"/>
      <c r="W958" s="60"/>
      <c r="X958" s="8"/>
      <c r="Y958" s="8"/>
      <c r="Z958" s="8"/>
    </row>
    <row r="959" spans="1:88" s="83" customFormat="1">
      <c r="A959" s="25" t="s">
        <v>2511</v>
      </c>
      <c r="B959" s="25" t="s">
        <v>2512</v>
      </c>
      <c r="C959" s="25" t="s">
        <v>294</v>
      </c>
      <c r="D959" s="25">
        <v>1</v>
      </c>
      <c r="E959" s="25" t="s">
        <v>295</v>
      </c>
      <c r="F959" s="25" t="s">
        <v>2513</v>
      </c>
      <c r="G959" s="96">
        <v>5</v>
      </c>
      <c r="H959" s="25" t="s">
        <v>295</v>
      </c>
      <c r="I959" s="25">
        <v>0</v>
      </c>
      <c r="J959" s="25" t="s">
        <v>2513</v>
      </c>
      <c r="K959" s="25"/>
      <c r="L959" s="25" t="s">
        <v>2514</v>
      </c>
      <c r="M959" s="25">
        <v>1</v>
      </c>
      <c r="N959" s="25">
        <v>5</v>
      </c>
      <c r="O959" s="25">
        <v>50</v>
      </c>
      <c r="P959" s="25">
        <v>1</v>
      </c>
      <c r="Q959" s="25">
        <v>2</v>
      </c>
      <c r="R959" s="25">
        <v>0</v>
      </c>
      <c r="S959" s="25">
        <v>0</v>
      </c>
      <c r="T959" s="61">
        <v>44987</v>
      </c>
      <c r="U959" s="25"/>
      <c r="V959" s="25"/>
      <c r="W959" s="62"/>
      <c r="X959" s="8"/>
      <c r="Y959" s="8"/>
      <c r="Z959" s="8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</row>
    <row r="960" spans="1:88">
      <c r="A960" s="20" t="s">
        <v>952</v>
      </c>
      <c r="B960" s="20" t="s">
        <v>2515</v>
      </c>
      <c r="C960" s="20" t="s">
        <v>294</v>
      </c>
      <c r="D960" s="20">
        <v>1</v>
      </c>
      <c r="E960" s="20" t="s">
        <v>295</v>
      </c>
      <c r="F960" s="20" t="s">
        <v>2516</v>
      </c>
      <c r="G960" s="97">
        <v>10</v>
      </c>
      <c r="H960" s="20" t="s">
        <v>295</v>
      </c>
      <c r="I960" s="20">
        <v>0</v>
      </c>
      <c r="J960" s="20" t="s">
        <v>2516</v>
      </c>
      <c r="K960" s="20"/>
      <c r="L960" s="20" t="s">
        <v>2517</v>
      </c>
      <c r="M960" s="20">
        <v>1</v>
      </c>
      <c r="N960" s="20">
        <v>10</v>
      </c>
      <c r="O960" s="20">
        <v>50</v>
      </c>
      <c r="P960" s="20">
        <v>1</v>
      </c>
      <c r="Q960" s="20">
        <v>2</v>
      </c>
      <c r="R960" s="20">
        <v>0</v>
      </c>
      <c r="S960" s="20">
        <v>0</v>
      </c>
      <c r="T960" s="55">
        <v>44987</v>
      </c>
      <c r="U960" s="20"/>
      <c r="V960" s="20"/>
      <c r="W960" s="60"/>
      <c r="X960" s="8"/>
      <c r="Y960" s="8"/>
      <c r="Z960" s="8"/>
    </row>
    <row r="961" spans="1:88" s="83" customFormat="1">
      <c r="A961" s="25" t="s">
        <v>2518</v>
      </c>
      <c r="B961" s="25" t="s">
        <v>2519</v>
      </c>
      <c r="C961" s="25" t="s">
        <v>294</v>
      </c>
      <c r="D961" s="25">
        <v>2</v>
      </c>
      <c r="E961" s="25" t="s">
        <v>382</v>
      </c>
      <c r="F961" s="25" t="s">
        <v>2520</v>
      </c>
      <c r="G961" s="96">
        <v>2</v>
      </c>
      <c r="H961" s="25" t="s">
        <v>295</v>
      </c>
      <c r="I961" s="25">
        <v>0</v>
      </c>
      <c r="J961" s="25" t="s">
        <v>2520</v>
      </c>
      <c r="K961" s="25">
        <v>0</v>
      </c>
      <c r="L961" s="25" t="s">
        <v>2520</v>
      </c>
      <c r="M961" s="25">
        <v>1</v>
      </c>
      <c r="N961" s="25">
        <v>2</v>
      </c>
      <c r="O961" s="25">
        <v>50</v>
      </c>
      <c r="P961" s="25">
        <v>1</v>
      </c>
      <c r="Q961" s="25">
        <v>2</v>
      </c>
      <c r="R961" s="25">
        <v>0</v>
      </c>
      <c r="S961" s="25">
        <v>0</v>
      </c>
      <c r="T961" s="61">
        <v>44987</v>
      </c>
      <c r="U961" s="25"/>
      <c r="V961" s="25"/>
      <c r="W961" s="62"/>
      <c r="X961" s="8"/>
      <c r="Y961" s="8"/>
      <c r="Z961" s="8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</row>
    <row r="962" spans="1:88">
      <c r="A962" s="20" t="s">
        <v>251</v>
      </c>
      <c r="B962" s="20" t="s">
        <v>2521</v>
      </c>
      <c r="C962" s="20" t="s">
        <v>294</v>
      </c>
      <c r="D962" s="20">
        <v>9</v>
      </c>
      <c r="E962" s="20" t="s">
        <v>382</v>
      </c>
      <c r="F962" s="20" t="s">
        <v>2522</v>
      </c>
      <c r="G962" s="97">
        <v>9</v>
      </c>
      <c r="H962" s="20" t="s">
        <v>295</v>
      </c>
      <c r="I962" s="20">
        <v>0</v>
      </c>
      <c r="J962" s="20" t="s">
        <v>2522</v>
      </c>
      <c r="K962" s="20">
        <v>0</v>
      </c>
      <c r="L962" s="20" t="s">
        <v>2523</v>
      </c>
      <c r="M962" s="20">
        <v>1</v>
      </c>
      <c r="N962" s="20">
        <v>9</v>
      </c>
      <c r="O962" s="20">
        <v>50</v>
      </c>
      <c r="P962" s="20">
        <v>1</v>
      </c>
      <c r="Q962" s="20">
        <v>2</v>
      </c>
      <c r="R962" s="20">
        <v>0</v>
      </c>
      <c r="S962" s="20">
        <v>0</v>
      </c>
      <c r="T962" s="55">
        <v>44987</v>
      </c>
      <c r="U962" s="20"/>
      <c r="V962" s="20"/>
      <c r="W962" s="60"/>
      <c r="X962" s="8"/>
      <c r="Y962" s="8"/>
      <c r="Z962" s="8"/>
    </row>
    <row r="963" spans="1:88" s="83" customFormat="1">
      <c r="A963" s="25" t="s">
        <v>249</v>
      </c>
      <c r="B963" s="25" t="s">
        <v>2521</v>
      </c>
      <c r="C963" s="25" t="s">
        <v>294</v>
      </c>
      <c r="D963" s="25">
        <v>9</v>
      </c>
      <c r="E963" s="25" t="s">
        <v>382</v>
      </c>
      <c r="F963" s="25" t="s">
        <v>2522</v>
      </c>
      <c r="G963" s="96">
        <v>9</v>
      </c>
      <c r="H963" s="25" t="s">
        <v>295</v>
      </c>
      <c r="I963" s="25">
        <v>0</v>
      </c>
      <c r="J963" s="25" t="s">
        <v>2522</v>
      </c>
      <c r="K963" s="25">
        <v>0</v>
      </c>
      <c r="L963" s="25" t="s">
        <v>2523</v>
      </c>
      <c r="M963" s="25">
        <v>1</v>
      </c>
      <c r="N963" s="25">
        <v>9</v>
      </c>
      <c r="O963" s="25">
        <v>50</v>
      </c>
      <c r="P963" s="25">
        <v>1</v>
      </c>
      <c r="Q963" s="25">
        <v>2</v>
      </c>
      <c r="R963" s="25">
        <v>0</v>
      </c>
      <c r="S963" s="25">
        <v>0</v>
      </c>
      <c r="T963" s="61">
        <v>44987</v>
      </c>
      <c r="U963" s="25"/>
      <c r="V963" s="25"/>
      <c r="W963" s="62"/>
      <c r="X963" s="8"/>
      <c r="Y963" s="8"/>
      <c r="Z963" s="8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</row>
    <row r="964" spans="1:88">
      <c r="A964" s="20" t="s">
        <v>208</v>
      </c>
      <c r="B964" s="20" t="s">
        <v>2524</v>
      </c>
      <c r="C964" s="20" t="s">
        <v>294</v>
      </c>
      <c r="D964" s="20">
        <v>12</v>
      </c>
      <c r="E964" s="20" t="s">
        <v>295</v>
      </c>
      <c r="F964" s="20" t="s">
        <v>2525</v>
      </c>
      <c r="G964" s="97">
        <v>12</v>
      </c>
      <c r="H964" s="20" t="s">
        <v>295</v>
      </c>
      <c r="I964" s="20">
        <v>0</v>
      </c>
      <c r="J964" s="20" t="s">
        <v>2525</v>
      </c>
      <c r="K964" s="20">
        <v>0</v>
      </c>
      <c r="L964" s="20" t="s">
        <v>2526</v>
      </c>
      <c r="M964" s="20">
        <v>1</v>
      </c>
      <c r="N964" s="20">
        <v>12</v>
      </c>
      <c r="O964" s="20">
        <v>50</v>
      </c>
      <c r="P964" s="20">
        <v>1</v>
      </c>
      <c r="Q964" s="20">
        <v>2</v>
      </c>
      <c r="R964" s="20">
        <v>0</v>
      </c>
      <c r="S964" s="20">
        <v>0</v>
      </c>
      <c r="T964" s="55">
        <v>44987</v>
      </c>
      <c r="U964" s="20"/>
      <c r="V964" s="20"/>
      <c r="W964" s="60"/>
      <c r="X964" s="8"/>
      <c r="Y964" s="8"/>
      <c r="Z964" s="8"/>
    </row>
    <row r="965" spans="1:88" s="83" customFormat="1">
      <c r="A965" s="25" t="s">
        <v>595</v>
      </c>
      <c r="B965" s="25" t="s">
        <v>2527</v>
      </c>
      <c r="C965" s="25" t="s">
        <v>294</v>
      </c>
      <c r="D965" s="25">
        <v>1</v>
      </c>
      <c r="E965" s="25" t="s">
        <v>295</v>
      </c>
      <c r="F965" s="25" t="s">
        <v>2528</v>
      </c>
      <c r="G965" s="96">
        <v>1</v>
      </c>
      <c r="H965" s="25" t="s">
        <v>295</v>
      </c>
      <c r="I965" s="25">
        <v>0</v>
      </c>
      <c r="J965" s="25" t="s">
        <v>2528</v>
      </c>
      <c r="K965" s="25">
        <v>0</v>
      </c>
      <c r="L965" s="25" t="s">
        <v>597</v>
      </c>
      <c r="M965" s="25">
        <v>1</v>
      </c>
      <c r="N965" s="25">
        <v>1</v>
      </c>
      <c r="O965" s="25">
        <v>50</v>
      </c>
      <c r="P965" s="25">
        <v>1</v>
      </c>
      <c r="Q965" s="25">
        <v>2</v>
      </c>
      <c r="R965" s="25">
        <v>0</v>
      </c>
      <c r="S965" s="25">
        <v>0</v>
      </c>
      <c r="T965" s="61">
        <v>44987</v>
      </c>
      <c r="U965" s="25"/>
      <c r="V965" s="25"/>
      <c r="W965" s="62"/>
      <c r="X965" s="8"/>
      <c r="Y965" s="8"/>
      <c r="Z965" s="8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</row>
    <row r="966" spans="1:88">
      <c r="A966" s="20" t="s">
        <v>595</v>
      </c>
      <c r="B966" s="20" t="s">
        <v>2529</v>
      </c>
      <c r="C966" s="20" t="s">
        <v>294</v>
      </c>
      <c r="D966" s="20">
        <v>1</v>
      </c>
      <c r="E966" s="20" t="s">
        <v>295</v>
      </c>
      <c r="F966" s="20" t="s">
        <v>2530</v>
      </c>
      <c r="G966" s="97">
        <v>9</v>
      </c>
      <c r="H966" s="20" t="s">
        <v>295</v>
      </c>
      <c r="I966" s="20">
        <v>0</v>
      </c>
      <c r="J966" s="20" t="s">
        <v>2530</v>
      </c>
      <c r="K966" s="20">
        <v>0</v>
      </c>
      <c r="L966" s="20" t="s">
        <v>2530</v>
      </c>
      <c r="M966" s="20">
        <v>1</v>
      </c>
      <c r="N966" s="20">
        <v>9</v>
      </c>
      <c r="O966" s="20">
        <v>50</v>
      </c>
      <c r="P966" s="20">
        <v>1</v>
      </c>
      <c r="Q966" s="20">
        <v>2</v>
      </c>
      <c r="R966" s="20">
        <v>0</v>
      </c>
      <c r="S966" s="20">
        <v>0</v>
      </c>
      <c r="T966" s="55">
        <v>44987</v>
      </c>
      <c r="U966" s="20"/>
      <c r="V966" s="20"/>
      <c r="W966" s="60"/>
      <c r="X966" s="8"/>
      <c r="Y966" s="8"/>
      <c r="Z966" s="8"/>
    </row>
    <row r="967" spans="1:88" s="83" customFormat="1">
      <c r="A967" s="25" t="s">
        <v>2531</v>
      </c>
      <c r="B967" s="25" t="s">
        <v>2532</v>
      </c>
      <c r="C967" s="25" t="s">
        <v>294</v>
      </c>
      <c r="D967" s="25">
        <v>1</v>
      </c>
      <c r="E967" s="25" t="s">
        <v>382</v>
      </c>
      <c r="F967" s="25" t="s">
        <v>2533</v>
      </c>
      <c r="G967" s="96">
        <v>1</v>
      </c>
      <c r="H967" s="25" t="s">
        <v>295</v>
      </c>
      <c r="I967" s="25">
        <v>8.16</v>
      </c>
      <c r="J967" s="25" t="s">
        <v>2533</v>
      </c>
      <c r="K967" s="25">
        <v>0</v>
      </c>
      <c r="L967" s="25" t="s">
        <v>2533</v>
      </c>
      <c r="M967" s="25">
        <v>1</v>
      </c>
      <c r="N967" s="25">
        <v>1</v>
      </c>
      <c r="O967" s="25">
        <v>50</v>
      </c>
      <c r="P967" s="25">
        <v>1</v>
      </c>
      <c r="Q967" s="25">
        <v>2</v>
      </c>
      <c r="R967" s="25">
        <v>8.16</v>
      </c>
      <c r="S967" s="25">
        <v>0</v>
      </c>
      <c r="T967" s="61">
        <v>45015</v>
      </c>
      <c r="U967" s="25"/>
      <c r="V967" s="25"/>
      <c r="W967" s="62"/>
      <c r="X967" s="8"/>
      <c r="Y967" s="8"/>
      <c r="Z967" s="8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</row>
    <row r="968" spans="1:88">
      <c r="A968" s="20" t="s">
        <v>492</v>
      </c>
      <c r="B968" s="20" t="s">
        <v>2221</v>
      </c>
      <c r="C968" s="20" t="s">
        <v>294</v>
      </c>
      <c r="D968" s="20">
        <v>6</v>
      </c>
      <c r="E968" s="20" t="s">
        <v>382</v>
      </c>
      <c r="F968" s="20" t="s">
        <v>2223</v>
      </c>
      <c r="G968" s="97">
        <v>6</v>
      </c>
      <c r="H968" s="20" t="s">
        <v>295</v>
      </c>
      <c r="I968" s="20">
        <v>0</v>
      </c>
      <c r="J968" s="20" t="s">
        <v>2223</v>
      </c>
      <c r="K968" s="20">
        <v>0</v>
      </c>
      <c r="L968" s="20" t="s">
        <v>2223</v>
      </c>
      <c r="M968" s="20">
        <v>1</v>
      </c>
      <c r="N968" s="20">
        <v>6</v>
      </c>
      <c r="O968" s="20">
        <v>50</v>
      </c>
      <c r="P968" s="20">
        <v>1</v>
      </c>
      <c r="Q968" s="20">
        <v>2</v>
      </c>
      <c r="R968" s="20">
        <v>0</v>
      </c>
      <c r="S968" s="20">
        <v>0</v>
      </c>
      <c r="T968" s="55">
        <v>44987</v>
      </c>
      <c r="U968" s="20"/>
      <c r="V968" s="20"/>
      <c r="W968" s="60"/>
      <c r="X968" s="8"/>
      <c r="Y968" s="8"/>
      <c r="Z968" s="8"/>
    </row>
    <row r="969" spans="1:88" s="83" customFormat="1">
      <c r="A969" s="25" t="s">
        <v>492</v>
      </c>
      <c r="B969" s="25" t="s">
        <v>2534</v>
      </c>
      <c r="C969" s="25" t="s">
        <v>294</v>
      </c>
      <c r="D969" s="25">
        <v>1</v>
      </c>
      <c r="E969" s="25" t="s">
        <v>382</v>
      </c>
      <c r="F969" s="25" t="s">
        <v>911</v>
      </c>
      <c r="G969" s="96">
        <v>1</v>
      </c>
      <c r="H969" s="25" t="s">
        <v>295</v>
      </c>
      <c r="I969" s="25">
        <v>0</v>
      </c>
      <c r="J969" s="25" t="s">
        <v>911</v>
      </c>
      <c r="K969" s="25">
        <v>0</v>
      </c>
      <c r="L969" s="25" t="s">
        <v>911</v>
      </c>
      <c r="M969" s="25">
        <v>1</v>
      </c>
      <c r="N969" s="25">
        <v>1</v>
      </c>
      <c r="O969" s="25">
        <v>50</v>
      </c>
      <c r="P969" s="25">
        <v>1</v>
      </c>
      <c r="Q969" s="25">
        <v>2</v>
      </c>
      <c r="R969" s="25">
        <v>0</v>
      </c>
      <c r="S969" s="25">
        <v>0</v>
      </c>
      <c r="T969" s="61">
        <v>44987</v>
      </c>
      <c r="U969" s="25"/>
      <c r="V969" s="25"/>
      <c r="W969" s="62"/>
      <c r="X969" s="8"/>
      <c r="Y969" s="8"/>
      <c r="Z969" s="8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</row>
    <row r="970" spans="1:88">
      <c r="A970" s="20" t="s">
        <v>492</v>
      </c>
      <c r="B970" s="20" t="s">
        <v>2535</v>
      </c>
      <c r="C970" s="20" t="s">
        <v>294</v>
      </c>
      <c r="D970" s="20">
        <v>1</v>
      </c>
      <c r="E970" s="20" t="s">
        <v>295</v>
      </c>
      <c r="F970" s="20" t="s">
        <v>2222</v>
      </c>
      <c r="G970" s="97">
        <v>1</v>
      </c>
      <c r="H970" s="20" t="s">
        <v>295</v>
      </c>
      <c r="I970" s="20">
        <v>0</v>
      </c>
      <c r="J970" s="20" t="s">
        <v>2222</v>
      </c>
      <c r="K970" s="20">
        <v>0</v>
      </c>
      <c r="L970" s="20" t="s">
        <v>2536</v>
      </c>
      <c r="M970" s="20">
        <v>1</v>
      </c>
      <c r="N970" s="20">
        <v>1</v>
      </c>
      <c r="O970" s="20">
        <v>50</v>
      </c>
      <c r="P970" s="20">
        <v>1</v>
      </c>
      <c r="Q970" s="20">
        <v>2</v>
      </c>
      <c r="R970" s="20">
        <v>0</v>
      </c>
      <c r="S970" s="20">
        <v>0</v>
      </c>
      <c r="T970" s="55">
        <v>44987</v>
      </c>
      <c r="U970" s="20"/>
      <c r="V970" s="20"/>
      <c r="W970" s="60"/>
      <c r="X970" s="8"/>
      <c r="Y970" s="8"/>
      <c r="Z970" s="8"/>
    </row>
    <row r="971" spans="1:88" s="83" customFormat="1">
      <c r="A971" s="25" t="s">
        <v>809</v>
      </c>
      <c r="B971" s="25" t="s">
        <v>2537</v>
      </c>
      <c r="C971" s="25" t="s">
        <v>294</v>
      </c>
      <c r="D971" s="25">
        <v>5</v>
      </c>
      <c r="E971" s="25" t="s">
        <v>382</v>
      </c>
      <c r="F971" s="25" t="s">
        <v>2538</v>
      </c>
      <c r="G971" s="96">
        <v>25</v>
      </c>
      <c r="H971" s="25" t="s">
        <v>295</v>
      </c>
      <c r="I971" s="25">
        <v>0</v>
      </c>
      <c r="J971" s="25" t="s">
        <v>2538</v>
      </c>
      <c r="K971" s="25">
        <v>0</v>
      </c>
      <c r="L971" s="25" t="s">
        <v>2538</v>
      </c>
      <c r="M971" s="25">
        <v>1</v>
      </c>
      <c r="N971" s="25">
        <v>5</v>
      </c>
      <c r="O971" s="25">
        <v>50</v>
      </c>
      <c r="P971" s="25">
        <v>1</v>
      </c>
      <c r="Q971" s="25">
        <v>2</v>
      </c>
      <c r="R971" s="25">
        <v>0</v>
      </c>
      <c r="S971" s="25">
        <v>0</v>
      </c>
      <c r="T971" s="61">
        <v>44987</v>
      </c>
      <c r="U971" s="25"/>
      <c r="V971" s="25"/>
      <c r="W971" s="62"/>
      <c r="X971" s="8"/>
      <c r="Y971" s="8"/>
      <c r="Z971" s="8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</row>
    <row r="972" spans="1:88">
      <c r="A972" s="20" t="s">
        <v>809</v>
      </c>
      <c r="B972" s="20" t="s">
        <v>2539</v>
      </c>
      <c r="C972" s="20" t="s">
        <v>294</v>
      </c>
      <c r="D972" s="20">
        <v>1</v>
      </c>
      <c r="E972" s="20" t="s">
        <v>295</v>
      </c>
      <c r="F972" s="20" t="s">
        <v>2538</v>
      </c>
      <c r="G972" s="97">
        <v>25</v>
      </c>
      <c r="H972" s="20" t="s">
        <v>295</v>
      </c>
      <c r="I972" s="20">
        <v>0</v>
      </c>
      <c r="J972" s="20" t="s">
        <v>2538</v>
      </c>
      <c r="K972" s="20">
        <v>0</v>
      </c>
      <c r="L972" s="20" t="s">
        <v>2538</v>
      </c>
      <c r="M972" s="20">
        <v>1</v>
      </c>
      <c r="N972" s="20">
        <v>1</v>
      </c>
      <c r="O972" s="20">
        <v>50</v>
      </c>
      <c r="P972" s="20">
        <v>1</v>
      </c>
      <c r="Q972" s="20">
        <v>2</v>
      </c>
      <c r="R972" s="20">
        <v>0</v>
      </c>
      <c r="S972" s="20">
        <v>0</v>
      </c>
      <c r="T972" s="55">
        <v>44987</v>
      </c>
      <c r="U972" s="20"/>
      <c r="V972" s="20"/>
      <c r="W972" s="60"/>
      <c r="X972" s="8"/>
      <c r="Y972" s="8"/>
      <c r="Z972" s="8"/>
    </row>
    <row r="973" spans="1:88" s="83" customFormat="1">
      <c r="A973" s="25" t="s">
        <v>812</v>
      </c>
      <c r="B973" s="25" t="s">
        <v>2540</v>
      </c>
      <c r="C973" s="25" t="s">
        <v>294</v>
      </c>
      <c r="D973" s="25">
        <v>1</v>
      </c>
      <c r="E973" s="25" t="s">
        <v>295</v>
      </c>
      <c r="F973" s="25" t="s">
        <v>2541</v>
      </c>
      <c r="G973" s="96">
        <v>25</v>
      </c>
      <c r="H973" s="25" t="s">
        <v>295</v>
      </c>
      <c r="I973" s="25">
        <v>0</v>
      </c>
      <c r="J973" s="25" t="s">
        <v>2541</v>
      </c>
      <c r="K973" s="25">
        <v>0</v>
      </c>
      <c r="L973" s="25" t="s">
        <v>2541</v>
      </c>
      <c r="M973" s="25">
        <v>1</v>
      </c>
      <c r="N973" s="25">
        <v>1</v>
      </c>
      <c r="O973" s="25">
        <v>50</v>
      </c>
      <c r="P973" s="25">
        <v>1</v>
      </c>
      <c r="Q973" s="25">
        <v>2</v>
      </c>
      <c r="R973" s="25">
        <v>0</v>
      </c>
      <c r="S973" s="25">
        <v>0</v>
      </c>
      <c r="T973" s="61">
        <v>44987</v>
      </c>
      <c r="U973" s="25"/>
      <c r="V973" s="25"/>
      <c r="W973" s="62"/>
      <c r="X973" s="8"/>
      <c r="Y973" s="8"/>
      <c r="Z973" s="8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</row>
    <row r="974" spans="1:88">
      <c r="A974" s="20" t="s">
        <v>812</v>
      </c>
      <c r="B974" s="20" t="s">
        <v>2542</v>
      </c>
      <c r="C974" s="20" t="s">
        <v>294</v>
      </c>
      <c r="D974" s="20">
        <v>5</v>
      </c>
      <c r="E974" s="20" t="s">
        <v>382</v>
      </c>
      <c r="F974" s="20" t="s">
        <v>2541</v>
      </c>
      <c r="G974" s="97">
        <v>25</v>
      </c>
      <c r="H974" s="20" t="s">
        <v>295</v>
      </c>
      <c r="I974" s="20">
        <v>0</v>
      </c>
      <c r="J974" s="20" t="s">
        <v>2541</v>
      </c>
      <c r="K974" s="20">
        <v>0</v>
      </c>
      <c r="L974" s="20" t="s">
        <v>2541</v>
      </c>
      <c r="M974" s="20">
        <v>1</v>
      </c>
      <c r="N974" s="20">
        <v>5</v>
      </c>
      <c r="O974" s="20">
        <v>50</v>
      </c>
      <c r="P974" s="20">
        <v>1</v>
      </c>
      <c r="Q974" s="20">
        <v>2</v>
      </c>
      <c r="R974" s="20">
        <v>0</v>
      </c>
      <c r="S974" s="20">
        <v>0</v>
      </c>
      <c r="T974" s="55">
        <v>44987</v>
      </c>
      <c r="U974" s="20"/>
      <c r="V974" s="20"/>
      <c r="W974" s="60"/>
      <c r="X974" s="8"/>
      <c r="Y974" s="8"/>
      <c r="Z974" s="8"/>
    </row>
    <row r="975" spans="1:88" s="83" customFormat="1">
      <c r="A975" s="25" t="s">
        <v>815</v>
      </c>
      <c r="B975" s="25" t="s">
        <v>2543</v>
      </c>
      <c r="C975" s="25" t="s">
        <v>294</v>
      </c>
      <c r="D975" s="25">
        <v>1</v>
      </c>
      <c r="E975" s="25" t="s">
        <v>295</v>
      </c>
      <c r="F975" s="25" t="s">
        <v>2544</v>
      </c>
      <c r="G975" s="96">
        <v>25</v>
      </c>
      <c r="H975" s="25" t="s">
        <v>295</v>
      </c>
      <c r="I975" s="25">
        <v>0</v>
      </c>
      <c r="J975" s="25" t="s">
        <v>2544</v>
      </c>
      <c r="K975" s="25">
        <v>0</v>
      </c>
      <c r="L975" s="25" t="s">
        <v>2544</v>
      </c>
      <c r="M975" s="25">
        <v>1</v>
      </c>
      <c r="N975" s="25">
        <v>5</v>
      </c>
      <c r="O975" s="25">
        <v>50</v>
      </c>
      <c r="P975" s="25">
        <v>1</v>
      </c>
      <c r="Q975" s="25">
        <v>2</v>
      </c>
      <c r="R975" s="25">
        <v>0</v>
      </c>
      <c r="S975" s="25">
        <v>0</v>
      </c>
      <c r="T975" s="61">
        <v>44987</v>
      </c>
      <c r="U975" s="25"/>
      <c r="V975" s="25"/>
      <c r="W975" s="62"/>
      <c r="X975" s="8"/>
      <c r="Y975" s="8"/>
      <c r="Z975" s="8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</row>
    <row r="976" spans="1:88">
      <c r="A976" s="20" t="s">
        <v>815</v>
      </c>
      <c r="B976" s="20" t="s">
        <v>2545</v>
      </c>
      <c r="C976" s="20" t="s">
        <v>294</v>
      </c>
      <c r="D976" s="20">
        <v>1</v>
      </c>
      <c r="E976" s="20" t="s">
        <v>295</v>
      </c>
      <c r="F976" s="20" t="s">
        <v>2544</v>
      </c>
      <c r="G976" s="97">
        <v>25</v>
      </c>
      <c r="H976" s="20" t="s">
        <v>295</v>
      </c>
      <c r="I976" s="20">
        <v>0</v>
      </c>
      <c r="J976" s="20" t="s">
        <v>2544</v>
      </c>
      <c r="K976" s="20">
        <v>0</v>
      </c>
      <c r="L976" s="20" t="s">
        <v>2544</v>
      </c>
      <c r="M976" s="20">
        <v>1</v>
      </c>
      <c r="N976" s="20">
        <v>1</v>
      </c>
      <c r="O976" s="20">
        <v>50</v>
      </c>
      <c r="P976" s="20">
        <v>1</v>
      </c>
      <c r="Q976" s="20">
        <v>2</v>
      </c>
      <c r="R976" s="20">
        <v>0</v>
      </c>
      <c r="S976" s="20">
        <v>0</v>
      </c>
      <c r="T976" s="55">
        <v>44987</v>
      </c>
      <c r="U976" s="20"/>
      <c r="V976" s="20"/>
      <c r="W976" s="60"/>
      <c r="X976" s="8"/>
      <c r="Y976" s="8"/>
      <c r="Z976" s="8"/>
    </row>
    <row r="977" spans="1:88" s="83" customFormat="1">
      <c r="A977" s="25" t="s">
        <v>317</v>
      </c>
      <c r="B977" s="25" t="s">
        <v>2546</v>
      </c>
      <c r="C977" s="25" t="s">
        <v>294</v>
      </c>
      <c r="D977" s="25">
        <v>1</v>
      </c>
      <c r="E977" s="25" t="s">
        <v>295</v>
      </c>
      <c r="F977" s="25" t="s">
        <v>2547</v>
      </c>
      <c r="G977" s="96">
        <v>1</v>
      </c>
      <c r="H977" s="25" t="s">
        <v>295</v>
      </c>
      <c r="I977" s="25">
        <v>0</v>
      </c>
      <c r="J977" s="25" t="s">
        <v>2547</v>
      </c>
      <c r="K977" s="25">
        <v>0</v>
      </c>
      <c r="L977" s="25" t="s">
        <v>2547</v>
      </c>
      <c r="M977" s="25">
        <v>1</v>
      </c>
      <c r="N977" s="25">
        <v>1</v>
      </c>
      <c r="O977" s="25">
        <v>50</v>
      </c>
      <c r="P977" s="25">
        <v>1</v>
      </c>
      <c r="Q977" s="25">
        <v>2</v>
      </c>
      <c r="R977" s="25">
        <v>0</v>
      </c>
      <c r="S977" s="25">
        <v>0</v>
      </c>
      <c r="T977" s="61">
        <v>44987</v>
      </c>
      <c r="U977" s="25"/>
      <c r="V977" s="25"/>
      <c r="W977" s="62"/>
      <c r="X977" s="8"/>
      <c r="Y977" s="8"/>
      <c r="Z977" s="8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</row>
    <row r="978" spans="1:88">
      <c r="A978" s="20" t="s">
        <v>317</v>
      </c>
      <c r="B978" s="20" t="s">
        <v>2548</v>
      </c>
      <c r="C978" s="20" t="s">
        <v>294</v>
      </c>
      <c r="D978" s="20">
        <v>10</v>
      </c>
      <c r="E978" s="20" t="s">
        <v>295</v>
      </c>
      <c r="F978" s="20" t="s">
        <v>2549</v>
      </c>
      <c r="G978" s="97">
        <v>10</v>
      </c>
      <c r="H978" s="20" t="s">
        <v>295</v>
      </c>
      <c r="I978" s="20">
        <v>0</v>
      </c>
      <c r="J978" s="20" t="s">
        <v>2549</v>
      </c>
      <c r="K978" s="20">
        <v>0</v>
      </c>
      <c r="L978" s="20" t="s">
        <v>2549</v>
      </c>
      <c r="M978" s="20">
        <v>1</v>
      </c>
      <c r="N978" s="20">
        <v>10</v>
      </c>
      <c r="O978" s="20">
        <v>50</v>
      </c>
      <c r="P978" s="20">
        <v>1</v>
      </c>
      <c r="Q978" s="20">
        <v>2</v>
      </c>
      <c r="R978" s="20">
        <v>0</v>
      </c>
      <c r="S978" s="20">
        <v>0</v>
      </c>
      <c r="T978" s="55">
        <v>44987</v>
      </c>
      <c r="U978" s="20"/>
      <c r="V978" s="20"/>
      <c r="W978" s="60"/>
      <c r="X978" s="8"/>
      <c r="Y978" s="8"/>
      <c r="Z978" s="8"/>
    </row>
    <row r="979" spans="1:88" s="83" customFormat="1">
      <c r="A979" s="25" t="s">
        <v>312</v>
      </c>
      <c r="B979" s="25" t="s">
        <v>2550</v>
      </c>
      <c r="C979" s="25" t="s">
        <v>294</v>
      </c>
      <c r="D979" s="25">
        <v>1</v>
      </c>
      <c r="E979" s="25" t="s">
        <v>295</v>
      </c>
      <c r="F979" s="25" t="s">
        <v>2551</v>
      </c>
      <c r="G979" s="96">
        <v>1</v>
      </c>
      <c r="H979" s="25" t="s">
        <v>295</v>
      </c>
      <c r="I979" s="25">
        <v>0</v>
      </c>
      <c r="J979" s="25" t="s">
        <v>2551</v>
      </c>
      <c r="K979" s="25">
        <v>0</v>
      </c>
      <c r="L979" s="25" t="s">
        <v>2551</v>
      </c>
      <c r="M979" s="25">
        <v>1</v>
      </c>
      <c r="N979" s="25">
        <v>24</v>
      </c>
      <c r="O979" s="25">
        <v>50</v>
      </c>
      <c r="P979" s="25">
        <v>1</v>
      </c>
      <c r="Q979" s="25">
        <v>2</v>
      </c>
      <c r="R979" s="25">
        <v>0</v>
      </c>
      <c r="S979" s="25">
        <v>0</v>
      </c>
      <c r="T979" s="61">
        <v>44987</v>
      </c>
      <c r="U979" s="25"/>
      <c r="V979" s="25"/>
      <c r="W979" s="62"/>
      <c r="X979" s="8"/>
      <c r="Y979" s="8"/>
      <c r="Z979" s="8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</row>
    <row r="980" spans="1:88">
      <c r="A980" s="20" t="s">
        <v>312</v>
      </c>
      <c r="B980" s="20" t="s">
        <v>256</v>
      </c>
      <c r="C980" s="20" t="s">
        <v>294</v>
      </c>
      <c r="D980" s="20">
        <v>1</v>
      </c>
      <c r="E980" s="20" t="s">
        <v>295</v>
      </c>
      <c r="F980" s="20" t="s">
        <v>2551</v>
      </c>
      <c r="G980" s="97">
        <v>1</v>
      </c>
      <c r="H980" s="20" t="s">
        <v>295</v>
      </c>
      <c r="I980" s="20">
        <v>0</v>
      </c>
      <c r="J980" s="20" t="s">
        <v>2551</v>
      </c>
      <c r="K980" s="20">
        <v>0</v>
      </c>
      <c r="L980" s="20" t="s">
        <v>2551</v>
      </c>
      <c r="M980" s="20">
        <v>1</v>
      </c>
      <c r="N980" s="20">
        <v>1</v>
      </c>
      <c r="O980" s="20">
        <v>50</v>
      </c>
      <c r="P980" s="20">
        <v>1</v>
      </c>
      <c r="Q980" s="20">
        <v>2</v>
      </c>
      <c r="R980" s="20">
        <v>0</v>
      </c>
      <c r="S980" s="20">
        <v>0</v>
      </c>
      <c r="T980" s="55">
        <v>44987</v>
      </c>
      <c r="U980" s="20"/>
      <c r="V980" s="20"/>
      <c r="W980" s="60"/>
      <c r="X980" s="8"/>
      <c r="Y980" s="8"/>
      <c r="Z980" s="8"/>
    </row>
    <row r="981" spans="1:88" s="83" customFormat="1">
      <c r="A981" s="25" t="s">
        <v>312</v>
      </c>
      <c r="B981" s="25" t="s">
        <v>2552</v>
      </c>
      <c r="C981" s="25" t="s">
        <v>294</v>
      </c>
      <c r="D981" s="25">
        <v>3</v>
      </c>
      <c r="E981" s="25" t="s">
        <v>295</v>
      </c>
      <c r="F981" s="25" t="s">
        <v>2553</v>
      </c>
      <c r="G981" s="96">
        <v>3</v>
      </c>
      <c r="H981" s="25" t="s">
        <v>295</v>
      </c>
      <c r="I981" s="25">
        <v>0</v>
      </c>
      <c r="J981" s="25" t="s">
        <v>2553</v>
      </c>
      <c r="K981" s="25"/>
      <c r="L981" s="25" t="s">
        <v>2553</v>
      </c>
      <c r="M981" s="25">
        <v>1</v>
      </c>
      <c r="N981" s="25">
        <v>3</v>
      </c>
      <c r="O981" s="25">
        <v>50</v>
      </c>
      <c r="P981" s="25">
        <v>1</v>
      </c>
      <c r="Q981" s="25">
        <v>2</v>
      </c>
      <c r="R981" s="25">
        <v>0</v>
      </c>
      <c r="S981" s="25">
        <v>0</v>
      </c>
      <c r="T981" s="61">
        <v>44987</v>
      </c>
      <c r="U981" s="25"/>
      <c r="V981" s="25"/>
      <c r="W981" s="62"/>
      <c r="X981" s="8"/>
      <c r="Y981" s="8"/>
      <c r="Z981" s="8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</row>
    <row r="982" spans="1:88">
      <c r="A982" s="20" t="s">
        <v>265</v>
      </c>
      <c r="B982" s="20" t="s">
        <v>2554</v>
      </c>
      <c r="C982" s="20" t="s">
        <v>294</v>
      </c>
      <c r="D982" s="20">
        <v>1</v>
      </c>
      <c r="E982" s="20" t="s">
        <v>382</v>
      </c>
      <c r="F982" s="20" t="s">
        <v>2555</v>
      </c>
      <c r="G982" s="97">
        <v>1</v>
      </c>
      <c r="H982" s="20" t="s">
        <v>295</v>
      </c>
      <c r="I982" s="20">
        <v>0</v>
      </c>
      <c r="J982" s="20" t="s">
        <v>2555</v>
      </c>
      <c r="K982" s="20">
        <v>0</v>
      </c>
      <c r="L982" s="20" t="s">
        <v>2555</v>
      </c>
      <c r="M982" s="20">
        <v>1</v>
      </c>
      <c r="N982" s="20">
        <v>1</v>
      </c>
      <c r="O982" s="20">
        <v>50</v>
      </c>
      <c r="P982" s="20">
        <v>1</v>
      </c>
      <c r="Q982" s="20">
        <v>2</v>
      </c>
      <c r="R982" s="20">
        <v>0</v>
      </c>
      <c r="S982" s="20">
        <v>0</v>
      </c>
      <c r="T982" s="55">
        <v>44987</v>
      </c>
      <c r="U982" s="20"/>
      <c r="V982" s="20"/>
      <c r="W982" s="60"/>
      <c r="X982" s="8"/>
      <c r="Y982" s="8"/>
      <c r="Z982" s="8"/>
    </row>
    <row r="983" spans="1:88" s="83" customFormat="1">
      <c r="A983" s="25" t="s">
        <v>265</v>
      </c>
      <c r="B983" s="25" t="s">
        <v>2556</v>
      </c>
      <c r="C983" s="25" t="s">
        <v>294</v>
      </c>
      <c r="D983" s="25">
        <v>6</v>
      </c>
      <c r="E983" s="25" t="s">
        <v>382</v>
      </c>
      <c r="F983" s="25" t="s">
        <v>1207</v>
      </c>
      <c r="G983" s="96">
        <v>6</v>
      </c>
      <c r="H983" s="25" t="s">
        <v>295</v>
      </c>
      <c r="I983" s="25">
        <v>0</v>
      </c>
      <c r="J983" s="25" t="s">
        <v>1207</v>
      </c>
      <c r="K983" s="25">
        <v>0</v>
      </c>
      <c r="L983" s="25" t="s">
        <v>1207</v>
      </c>
      <c r="M983" s="25">
        <v>1</v>
      </c>
      <c r="N983" s="25">
        <v>1</v>
      </c>
      <c r="O983" s="25">
        <v>50</v>
      </c>
      <c r="P983" s="25">
        <v>1</v>
      </c>
      <c r="Q983" s="25">
        <v>2</v>
      </c>
      <c r="R983" s="25">
        <v>0</v>
      </c>
      <c r="S983" s="25">
        <v>0</v>
      </c>
      <c r="T983" s="61">
        <v>44987</v>
      </c>
      <c r="U983" s="25"/>
      <c r="V983" s="25"/>
      <c r="W983" s="62"/>
      <c r="X983" s="8"/>
      <c r="Y983" s="8"/>
      <c r="Z983" s="8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</row>
    <row r="984" spans="1:88">
      <c r="A984" s="20" t="s">
        <v>1339</v>
      </c>
      <c r="B984" s="20" t="s">
        <v>2557</v>
      </c>
      <c r="C984" s="20" t="s">
        <v>294</v>
      </c>
      <c r="D984" s="20">
        <v>300</v>
      </c>
      <c r="E984" s="20" t="s">
        <v>332</v>
      </c>
      <c r="F984" s="20" t="s">
        <v>2558</v>
      </c>
      <c r="G984" s="97">
        <v>10</v>
      </c>
      <c r="H984" s="20" t="s">
        <v>295</v>
      </c>
      <c r="I984" s="20">
        <v>1.79</v>
      </c>
      <c r="J984" s="20" t="s">
        <v>2558</v>
      </c>
      <c r="K984" s="20"/>
      <c r="L984" s="20" t="s">
        <v>2558</v>
      </c>
      <c r="M984" s="20">
        <v>10</v>
      </c>
      <c r="N984" s="20">
        <v>1</v>
      </c>
      <c r="O984" s="20">
        <v>100</v>
      </c>
      <c r="P984" s="20">
        <v>1</v>
      </c>
      <c r="Q984" s="20">
        <v>2</v>
      </c>
      <c r="R984" s="20">
        <v>17.89</v>
      </c>
      <c r="S984" s="20">
        <v>0</v>
      </c>
      <c r="T984" s="55">
        <v>45077</v>
      </c>
      <c r="U984" s="20"/>
      <c r="V984" s="20"/>
      <c r="W984" s="60"/>
      <c r="X984" s="8"/>
      <c r="Y984" s="8"/>
      <c r="Z984" s="8"/>
    </row>
    <row r="985" spans="1:88" s="83" customFormat="1">
      <c r="A985" s="25" t="s">
        <v>1339</v>
      </c>
      <c r="B985" s="25" t="s">
        <v>2559</v>
      </c>
      <c r="C985" s="25" t="s">
        <v>294</v>
      </c>
      <c r="D985" s="25">
        <v>3</v>
      </c>
      <c r="E985" s="25" t="s">
        <v>382</v>
      </c>
      <c r="F985" s="25" t="s">
        <v>2560</v>
      </c>
      <c r="G985" s="96">
        <v>3</v>
      </c>
      <c r="H985" s="25" t="s">
        <v>295</v>
      </c>
      <c r="I985" s="25">
        <v>0</v>
      </c>
      <c r="J985" s="25" t="s">
        <v>2560</v>
      </c>
      <c r="K985" s="25">
        <v>0</v>
      </c>
      <c r="L985" s="25" t="s">
        <v>2560</v>
      </c>
      <c r="M985" s="25">
        <v>1</v>
      </c>
      <c r="N985" s="25">
        <v>1</v>
      </c>
      <c r="O985" s="25">
        <v>50</v>
      </c>
      <c r="P985" s="25">
        <v>1</v>
      </c>
      <c r="Q985" s="25">
        <v>2</v>
      </c>
      <c r="R985" s="25">
        <v>0</v>
      </c>
      <c r="S985" s="25">
        <v>0</v>
      </c>
      <c r="T985" s="61">
        <v>44987</v>
      </c>
      <c r="U985" s="25"/>
      <c r="V985" s="25"/>
      <c r="W985" s="62"/>
      <c r="X985" s="8"/>
      <c r="Y985" s="8"/>
      <c r="Z985" s="8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</row>
    <row r="986" spans="1:88">
      <c r="A986" s="20" t="s">
        <v>493</v>
      </c>
      <c r="B986" s="20" t="s">
        <v>2561</v>
      </c>
      <c r="C986" s="20" t="s">
        <v>294</v>
      </c>
      <c r="D986" s="20">
        <v>100</v>
      </c>
      <c r="E986" s="20" t="s">
        <v>332</v>
      </c>
      <c r="F986" s="20" t="s">
        <v>2562</v>
      </c>
      <c r="G986" s="97">
        <v>1</v>
      </c>
      <c r="H986" s="20" t="s">
        <v>295</v>
      </c>
      <c r="I986" s="20">
        <v>0</v>
      </c>
      <c r="J986" s="20" t="s">
        <v>2562</v>
      </c>
      <c r="K986" s="20">
        <v>0</v>
      </c>
      <c r="L986" s="20" t="s">
        <v>2563</v>
      </c>
      <c r="M986" s="20">
        <v>1</v>
      </c>
      <c r="N986" s="20">
        <v>1</v>
      </c>
      <c r="O986" s="20">
        <v>50</v>
      </c>
      <c r="P986" s="20">
        <v>1</v>
      </c>
      <c r="Q986" s="20">
        <v>2</v>
      </c>
      <c r="R986" s="20">
        <v>0</v>
      </c>
      <c r="S986" s="20">
        <v>0</v>
      </c>
      <c r="T986" s="55">
        <v>44987</v>
      </c>
      <c r="U986" s="20"/>
      <c r="V986" s="20"/>
      <c r="W986" s="60"/>
      <c r="X986" s="8"/>
      <c r="Y986" s="8"/>
      <c r="Z986" s="8"/>
    </row>
    <row r="987" spans="1:88" s="83" customFormat="1">
      <c r="A987" s="25" t="s">
        <v>1879</v>
      </c>
      <c r="B987" s="25" t="s">
        <v>2564</v>
      </c>
      <c r="C987" s="25" t="s">
        <v>294</v>
      </c>
      <c r="D987" s="25">
        <v>18</v>
      </c>
      <c r="E987" s="25" t="s">
        <v>295</v>
      </c>
      <c r="F987" s="25" t="s">
        <v>2565</v>
      </c>
      <c r="G987" s="96">
        <v>18</v>
      </c>
      <c r="H987" s="25" t="s">
        <v>295</v>
      </c>
      <c r="I987" s="25">
        <v>0</v>
      </c>
      <c r="J987" s="25" t="s">
        <v>2565</v>
      </c>
      <c r="K987" s="25">
        <v>0</v>
      </c>
      <c r="L987" s="25" t="s">
        <v>2565</v>
      </c>
      <c r="M987" s="25">
        <v>1</v>
      </c>
      <c r="N987" s="25">
        <v>18</v>
      </c>
      <c r="O987" s="25">
        <v>50</v>
      </c>
      <c r="P987" s="25">
        <v>1</v>
      </c>
      <c r="Q987" s="25">
        <v>2</v>
      </c>
      <c r="R987" s="25">
        <v>0</v>
      </c>
      <c r="S987" s="25">
        <v>0</v>
      </c>
      <c r="T987" s="61">
        <v>44987</v>
      </c>
      <c r="U987" s="25"/>
      <c r="V987" s="25"/>
      <c r="W987" s="62"/>
      <c r="X987" s="8"/>
      <c r="Y987" s="8"/>
      <c r="Z987" s="8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</row>
    <row r="988" spans="1:88">
      <c r="A988" s="20" t="s">
        <v>1382</v>
      </c>
      <c r="B988" s="20" t="s">
        <v>2566</v>
      </c>
      <c r="C988" s="20" t="s">
        <v>294</v>
      </c>
      <c r="D988" s="20">
        <v>1</v>
      </c>
      <c r="E988" s="20" t="s">
        <v>382</v>
      </c>
      <c r="F988" s="20" t="s">
        <v>2567</v>
      </c>
      <c r="G988" s="97">
        <v>1</v>
      </c>
      <c r="H988" s="20" t="s">
        <v>295</v>
      </c>
      <c r="I988" s="20">
        <v>0</v>
      </c>
      <c r="J988" s="20" t="s">
        <v>2567</v>
      </c>
      <c r="K988" s="20">
        <v>0</v>
      </c>
      <c r="L988" s="20" t="s">
        <v>2568</v>
      </c>
      <c r="M988" s="20">
        <v>1</v>
      </c>
      <c r="N988" s="20">
        <v>1</v>
      </c>
      <c r="O988" s="20">
        <v>50</v>
      </c>
      <c r="P988" s="20">
        <v>1</v>
      </c>
      <c r="Q988" s="20">
        <v>2</v>
      </c>
      <c r="R988" s="20">
        <v>0</v>
      </c>
      <c r="S988" s="20">
        <v>0</v>
      </c>
      <c r="T988" s="55">
        <v>44987</v>
      </c>
      <c r="U988" s="20"/>
      <c r="V988" s="20"/>
      <c r="W988" s="60"/>
      <c r="X988" s="8"/>
      <c r="Y988" s="8"/>
      <c r="Z988" s="8"/>
    </row>
    <row r="989" spans="1:88" s="83" customFormat="1">
      <c r="A989" s="25" t="s">
        <v>2569</v>
      </c>
      <c r="B989" s="25" t="s">
        <v>2570</v>
      </c>
      <c r="C989" s="25" t="s">
        <v>294</v>
      </c>
      <c r="D989" s="25">
        <v>11</v>
      </c>
      <c r="E989" s="25" t="s">
        <v>295</v>
      </c>
      <c r="F989" s="25" t="s">
        <v>2571</v>
      </c>
      <c r="G989" s="96">
        <v>11</v>
      </c>
      <c r="H989" s="25" t="s">
        <v>295</v>
      </c>
      <c r="I989" s="25">
        <v>0</v>
      </c>
      <c r="J989" s="25" t="s">
        <v>2571</v>
      </c>
      <c r="K989" s="25">
        <v>0</v>
      </c>
      <c r="L989" s="25" t="s">
        <v>2572</v>
      </c>
      <c r="M989" s="25">
        <v>1</v>
      </c>
      <c r="N989" s="25">
        <v>11</v>
      </c>
      <c r="O989" s="25">
        <v>50</v>
      </c>
      <c r="P989" s="25">
        <v>1</v>
      </c>
      <c r="Q989" s="25">
        <v>2</v>
      </c>
      <c r="R989" s="25">
        <v>0</v>
      </c>
      <c r="S989" s="25">
        <v>0</v>
      </c>
      <c r="T989" s="61">
        <v>44987</v>
      </c>
      <c r="U989" s="25"/>
      <c r="V989" s="25"/>
      <c r="W989" s="62"/>
      <c r="X989" s="8"/>
      <c r="Y989" s="8"/>
      <c r="Z989" s="8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</row>
    <row r="990" spans="1:88">
      <c r="A990" s="20" t="s">
        <v>2569</v>
      </c>
      <c r="B990" s="20" t="s">
        <v>2573</v>
      </c>
      <c r="C990" s="20" t="s">
        <v>294</v>
      </c>
      <c r="D990" s="20">
        <v>1</v>
      </c>
      <c r="E990" s="20" t="s">
        <v>295</v>
      </c>
      <c r="F990" s="20" t="s">
        <v>2574</v>
      </c>
      <c r="G990" s="97">
        <v>1</v>
      </c>
      <c r="H990" s="20" t="s">
        <v>295</v>
      </c>
      <c r="I990" s="20">
        <v>5.05</v>
      </c>
      <c r="J990" s="20" t="s">
        <v>2574</v>
      </c>
      <c r="K990" s="20"/>
      <c r="L990" s="20" t="s">
        <v>2575</v>
      </c>
      <c r="M990" s="20">
        <v>1</v>
      </c>
      <c r="N990" s="20">
        <v>1</v>
      </c>
      <c r="O990" s="20">
        <v>100</v>
      </c>
      <c r="P990" s="20">
        <v>1</v>
      </c>
      <c r="Q990" s="20">
        <v>2</v>
      </c>
      <c r="R990" s="20">
        <v>5.05</v>
      </c>
      <c r="S990" s="20">
        <v>0</v>
      </c>
      <c r="T990" s="55">
        <v>45015</v>
      </c>
      <c r="U990" s="20"/>
      <c r="V990" s="20"/>
      <c r="W990" s="60"/>
      <c r="X990" s="8"/>
      <c r="Y990" s="8"/>
      <c r="Z990" s="8"/>
    </row>
    <row r="991" spans="1:88" s="83" customFormat="1">
      <c r="A991" s="25" t="s">
        <v>372</v>
      </c>
      <c r="B991" s="25" t="s">
        <v>2576</v>
      </c>
      <c r="C991" s="25" t="s">
        <v>294</v>
      </c>
      <c r="D991" s="25">
        <v>125</v>
      </c>
      <c r="E991" s="25" t="s">
        <v>332</v>
      </c>
      <c r="F991" s="25" t="s">
        <v>2577</v>
      </c>
      <c r="G991" s="96">
        <v>12</v>
      </c>
      <c r="H991" s="25" t="s">
        <v>295</v>
      </c>
      <c r="I991" s="25">
        <v>0</v>
      </c>
      <c r="J991" s="25" t="s">
        <v>2577</v>
      </c>
      <c r="K991" s="25">
        <v>0</v>
      </c>
      <c r="L991" s="25" t="s">
        <v>2577</v>
      </c>
      <c r="M991" s="25">
        <v>1</v>
      </c>
      <c r="N991" s="25">
        <v>12</v>
      </c>
      <c r="O991" s="25">
        <v>50</v>
      </c>
      <c r="P991" s="25">
        <v>1</v>
      </c>
      <c r="Q991" s="25">
        <v>2</v>
      </c>
      <c r="R991" s="25">
        <v>0</v>
      </c>
      <c r="S991" s="25">
        <v>0</v>
      </c>
      <c r="T991" s="61">
        <v>44987</v>
      </c>
      <c r="U991" s="25"/>
      <c r="V991" s="25"/>
      <c r="W991" s="62"/>
      <c r="X991" s="8"/>
      <c r="Y991" s="8"/>
      <c r="Z991" s="8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</row>
    <row r="992" spans="1:88">
      <c r="A992" s="20" t="s">
        <v>372</v>
      </c>
      <c r="B992" s="20" t="s">
        <v>2578</v>
      </c>
      <c r="C992" s="20" t="s">
        <v>294</v>
      </c>
      <c r="D992" s="20">
        <v>125</v>
      </c>
      <c r="E992" s="20" t="s">
        <v>332</v>
      </c>
      <c r="F992" s="20" t="s">
        <v>2579</v>
      </c>
      <c r="G992" s="97">
        <v>1</v>
      </c>
      <c r="H992" s="20" t="s">
        <v>295</v>
      </c>
      <c r="I992" s="20">
        <v>0</v>
      </c>
      <c r="J992" s="20" t="s">
        <v>2579</v>
      </c>
      <c r="K992" s="20">
        <v>0</v>
      </c>
      <c r="L992" s="20" t="s">
        <v>2580</v>
      </c>
      <c r="M992" s="20">
        <v>1</v>
      </c>
      <c r="N992" s="20">
        <v>1</v>
      </c>
      <c r="O992" s="20">
        <v>50</v>
      </c>
      <c r="P992" s="20">
        <v>1</v>
      </c>
      <c r="Q992" s="20">
        <v>2</v>
      </c>
      <c r="R992" s="20">
        <v>0</v>
      </c>
      <c r="S992" s="20">
        <v>0</v>
      </c>
      <c r="T992" s="55">
        <v>44987</v>
      </c>
      <c r="U992" s="20"/>
      <c r="V992" s="20"/>
      <c r="W992" s="60"/>
      <c r="X992" s="8"/>
      <c r="Y992" s="8"/>
      <c r="Z992" s="8"/>
    </row>
    <row r="993" spans="1:88" s="83" customFormat="1">
      <c r="A993" s="25" t="s">
        <v>2581</v>
      </c>
      <c r="B993" s="25" t="s">
        <v>2582</v>
      </c>
      <c r="C993" s="25" t="s">
        <v>294</v>
      </c>
      <c r="D993" s="25">
        <v>4</v>
      </c>
      <c r="E993" s="25" t="s">
        <v>382</v>
      </c>
      <c r="F993" s="25" t="s">
        <v>2583</v>
      </c>
      <c r="G993" s="96">
        <v>4</v>
      </c>
      <c r="H993" s="25" t="s">
        <v>295</v>
      </c>
      <c r="I993" s="25">
        <v>6.19</v>
      </c>
      <c r="J993" s="25" t="s">
        <v>2583</v>
      </c>
      <c r="K993" s="25">
        <v>0</v>
      </c>
      <c r="L993" s="25" t="s">
        <v>2584</v>
      </c>
      <c r="M993" s="25">
        <v>1</v>
      </c>
      <c r="N993" s="25">
        <v>4</v>
      </c>
      <c r="O993" s="25">
        <v>50</v>
      </c>
      <c r="P993" s="25">
        <v>1</v>
      </c>
      <c r="Q993" s="25">
        <v>2</v>
      </c>
      <c r="R993" s="25">
        <v>24.74</v>
      </c>
      <c r="S993" s="25">
        <v>0</v>
      </c>
      <c r="T993" s="61">
        <v>44987</v>
      </c>
      <c r="U993" s="25"/>
      <c r="V993" s="25"/>
      <c r="W993" s="62"/>
      <c r="X993" s="8"/>
      <c r="Y993" s="8"/>
      <c r="Z993" s="8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</row>
    <row r="994" spans="1:88">
      <c r="A994" s="20" t="s">
        <v>2581</v>
      </c>
      <c r="B994" s="20" t="s">
        <v>2585</v>
      </c>
      <c r="C994" s="20" t="s">
        <v>294</v>
      </c>
      <c r="D994" s="20">
        <v>4</v>
      </c>
      <c r="E994" s="20" t="s">
        <v>382</v>
      </c>
      <c r="F994" s="20" t="s">
        <v>2583</v>
      </c>
      <c r="G994" s="97">
        <v>4</v>
      </c>
      <c r="H994" s="20" t="s">
        <v>295</v>
      </c>
      <c r="I994" s="20">
        <v>5.92</v>
      </c>
      <c r="J994" s="20" t="s">
        <v>2583</v>
      </c>
      <c r="K994" s="20">
        <v>0</v>
      </c>
      <c r="L994" s="20" t="s">
        <v>2583</v>
      </c>
      <c r="M994" s="20">
        <v>1</v>
      </c>
      <c r="N994" s="20">
        <v>4</v>
      </c>
      <c r="O994" s="20">
        <v>50</v>
      </c>
      <c r="P994" s="20">
        <v>1</v>
      </c>
      <c r="Q994" s="20">
        <v>2</v>
      </c>
      <c r="R994" s="20">
        <v>23.68</v>
      </c>
      <c r="S994" s="20">
        <v>0</v>
      </c>
      <c r="T994" s="55">
        <v>44987</v>
      </c>
      <c r="U994" s="20"/>
      <c r="V994" s="20"/>
      <c r="W994" s="60"/>
      <c r="X994" s="8"/>
      <c r="Y994" s="8"/>
      <c r="Z994" s="8"/>
    </row>
    <row r="995" spans="1:88" s="83" customFormat="1">
      <c r="A995" s="25" t="s">
        <v>2586</v>
      </c>
      <c r="B995" s="25" t="s">
        <v>2582</v>
      </c>
      <c r="C995" s="25" t="s">
        <v>294</v>
      </c>
      <c r="D995" s="25">
        <v>4</v>
      </c>
      <c r="E995" s="25" t="s">
        <v>382</v>
      </c>
      <c r="F995" s="25" t="s">
        <v>2584</v>
      </c>
      <c r="G995" s="96">
        <v>4</v>
      </c>
      <c r="H995" s="25" t="s">
        <v>295</v>
      </c>
      <c r="I995" s="25">
        <v>6.19</v>
      </c>
      <c r="J995" s="25" t="s">
        <v>2584</v>
      </c>
      <c r="K995" s="25">
        <v>0</v>
      </c>
      <c r="L995" s="25" t="s">
        <v>2584</v>
      </c>
      <c r="M995" s="25">
        <v>1</v>
      </c>
      <c r="N995" s="25">
        <v>4</v>
      </c>
      <c r="O995" s="25">
        <v>50</v>
      </c>
      <c r="P995" s="25">
        <v>1</v>
      </c>
      <c r="Q995" s="25">
        <v>2</v>
      </c>
      <c r="R995" s="25">
        <v>24.74</v>
      </c>
      <c r="S995" s="25">
        <v>0</v>
      </c>
      <c r="T995" s="61">
        <v>44987</v>
      </c>
      <c r="U995" s="25"/>
      <c r="V995" s="25"/>
      <c r="W995" s="62"/>
      <c r="X995" s="8"/>
      <c r="Y995" s="8"/>
      <c r="Z995" s="8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</row>
    <row r="996" spans="1:88">
      <c r="A996" s="20" t="s">
        <v>1222</v>
      </c>
      <c r="B996" s="20" t="s">
        <v>2587</v>
      </c>
      <c r="C996" s="20" t="s">
        <v>294</v>
      </c>
      <c r="D996" s="20">
        <v>1.5</v>
      </c>
      <c r="E996" s="20" t="s">
        <v>382</v>
      </c>
      <c r="F996" s="20" t="s">
        <v>2588</v>
      </c>
      <c r="G996" s="97">
        <v>1.5</v>
      </c>
      <c r="H996" s="20" t="s">
        <v>295</v>
      </c>
      <c r="I996" s="20">
        <v>0</v>
      </c>
      <c r="J996" s="20" t="s">
        <v>2588</v>
      </c>
      <c r="K996" s="20">
        <v>0</v>
      </c>
      <c r="L996" s="20" t="s">
        <v>2588</v>
      </c>
      <c r="M996" s="20">
        <v>1</v>
      </c>
      <c r="N996" s="20">
        <v>1</v>
      </c>
      <c r="O996" s="20">
        <v>50</v>
      </c>
      <c r="P996" s="20">
        <v>1</v>
      </c>
      <c r="Q996" s="20">
        <v>2</v>
      </c>
      <c r="R996" s="20">
        <v>0</v>
      </c>
      <c r="S996" s="20">
        <v>0</v>
      </c>
      <c r="T996" s="55">
        <v>44987</v>
      </c>
      <c r="U996" s="20"/>
      <c r="V996" s="20"/>
      <c r="W996" s="60"/>
      <c r="X996" s="8"/>
      <c r="Y996" s="8"/>
      <c r="Z996" s="8"/>
    </row>
    <row r="997" spans="1:88" s="83" customFormat="1">
      <c r="A997" s="25" t="s">
        <v>581</v>
      </c>
      <c r="B997" s="25" t="s">
        <v>2589</v>
      </c>
      <c r="C997" s="25" t="s">
        <v>294</v>
      </c>
      <c r="D997" s="25">
        <v>1</v>
      </c>
      <c r="E997" s="25" t="s">
        <v>382</v>
      </c>
      <c r="F997" s="25" t="s">
        <v>2590</v>
      </c>
      <c r="G997" s="96">
        <v>1</v>
      </c>
      <c r="H997" s="25" t="s">
        <v>295</v>
      </c>
      <c r="I997" s="25">
        <v>0</v>
      </c>
      <c r="J997" s="25" t="s">
        <v>2590</v>
      </c>
      <c r="K997" s="25">
        <v>0</v>
      </c>
      <c r="L997" s="25" t="s">
        <v>583</v>
      </c>
      <c r="M997" s="25">
        <v>1</v>
      </c>
      <c r="N997" s="25">
        <v>1</v>
      </c>
      <c r="O997" s="25">
        <v>50</v>
      </c>
      <c r="P997" s="25">
        <v>1</v>
      </c>
      <c r="Q997" s="25">
        <v>2</v>
      </c>
      <c r="R997" s="25">
        <v>0</v>
      </c>
      <c r="S997" s="25">
        <v>0</v>
      </c>
      <c r="T997" s="61">
        <v>44987</v>
      </c>
      <c r="U997" s="25"/>
      <c r="V997" s="25"/>
      <c r="W997" s="62"/>
      <c r="X997" s="8"/>
      <c r="Y997" s="8"/>
      <c r="Z997" s="8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</row>
    <row r="998" spans="1:88">
      <c r="A998" s="20" t="s">
        <v>172</v>
      </c>
      <c r="B998" s="20" t="s">
        <v>2591</v>
      </c>
      <c r="C998" s="20" t="s">
        <v>294</v>
      </c>
      <c r="D998" s="20">
        <v>1</v>
      </c>
      <c r="E998" s="20" t="s">
        <v>382</v>
      </c>
      <c r="F998" s="20" t="s">
        <v>2592</v>
      </c>
      <c r="G998" s="97">
        <v>1</v>
      </c>
      <c r="H998" s="20" t="s">
        <v>295</v>
      </c>
      <c r="I998" s="20">
        <v>0</v>
      </c>
      <c r="J998" s="20" t="s">
        <v>2592</v>
      </c>
      <c r="K998" s="20">
        <v>0</v>
      </c>
      <c r="L998" s="20" t="s">
        <v>2486</v>
      </c>
      <c r="M998" s="20">
        <v>1</v>
      </c>
      <c r="N998" s="20">
        <v>1</v>
      </c>
      <c r="O998" s="20">
        <v>50</v>
      </c>
      <c r="P998" s="20">
        <v>1</v>
      </c>
      <c r="Q998" s="20">
        <v>2</v>
      </c>
      <c r="R998" s="20">
        <v>0</v>
      </c>
      <c r="S998" s="20">
        <v>0</v>
      </c>
      <c r="T998" s="55">
        <v>44987</v>
      </c>
      <c r="U998" s="20"/>
      <c r="V998" s="20"/>
      <c r="W998" s="60"/>
      <c r="X998" s="8"/>
      <c r="Y998" s="8"/>
      <c r="Z998" s="8"/>
    </row>
    <row r="999" spans="1:88" s="83" customFormat="1">
      <c r="A999" s="25" t="s">
        <v>1545</v>
      </c>
      <c r="B999" s="25" t="s">
        <v>2593</v>
      </c>
      <c r="C999" s="25" t="s">
        <v>294</v>
      </c>
      <c r="D999" s="25">
        <v>60</v>
      </c>
      <c r="E999" s="25" t="s">
        <v>295</v>
      </c>
      <c r="F999" s="25" t="s">
        <v>2594</v>
      </c>
      <c r="G999" s="96">
        <v>60</v>
      </c>
      <c r="H999" s="25" t="s">
        <v>295</v>
      </c>
      <c r="I999" s="25">
        <v>0.31</v>
      </c>
      <c r="J999" s="25" t="s">
        <v>2594</v>
      </c>
      <c r="K999" s="25">
        <v>0</v>
      </c>
      <c r="L999" s="25" t="s">
        <v>2594</v>
      </c>
      <c r="M999" s="25">
        <v>1</v>
      </c>
      <c r="N999" s="25">
        <v>60</v>
      </c>
      <c r="O999" s="25">
        <v>50</v>
      </c>
      <c r="P999" s="25">
        <v>1</v>
      </c>
      <c r="Q999" s="25">
        <v>2</v>
      </c>
      <c r="R999" s="25">
        <v>18.579999999999998</v>
      </c>
      <c r="S999" s="25">
        <v>0</v>
      </c>
      <c r="T999" s="61">
        <v>44987</v>
      </c>
      <c r="U999" s="25"/>
      <c r="V999" s="25"/>
      <c r="W999" s="62"/>
      <c r="X999" s="8"/>
      <c r="Y999" s="8"/>
      <c r="Z999" s="8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</row>
    <row r="1000" spans="1:88">
      <c r="A1000" s="20" t="s">
        <v>379</v>
      </c>
      <c r="B1000" s="20" t="s">
        <v>2595</v>
      </c>
      <c r="C1000" s="20" t="s">
        <v>294</v>
      </c>
      <c r="D1000" s="20">
        <v>10</v>
      </c>
      <c r="E1000" s="20" t="s">
        <v>382</v>
      </c>
      <c r="F1000" s="20" t="s">
        <v>2596</v>
      </c>
      <c r="G1000" s="97">
        <v>10</v>
      </c>
      <c r="H1000" s="20" t="s">
        <v>295</v>
      </c>
      <c r="I1000" s="20">
        <v>0</v>
      </c>
      <c r="J1000" s="20" t="s">
        <v>2596</v>
      </c>
      <c r="K1000" s="20">
        <v>0</v>
      </c>
      <c r="L1000" s="20" t="s">
        <v>2597</v>
      </c>
      <c r="M1000" s="20">
        <v>1</v>
      </c>
      <c r="N1000" s="20">
        <v>10</v>
      </c>
      <c r="O1000" s="20">
        <v>50</v>
      </c>
      <c r="P1000" s="20">
        <v>1</v>
      </c>
      <c r="Q1000" s="20">
        <v>2</v>
      </c>
      <c r="R1000" s="20">
        <v>0</v>
      </c>
      <c r="S1000" s="20">
        <v>0</v>
      </c>
      <c r="T1000" s="55">
        <v>44987</v>
      </c>
      <c r="U1000" s="20"/>
      <c r="V1000" s="20"/>
      <c r="W1000" s="60"/>
      <c r="X1000" s="8"/>
      <c r="Y1000" s="8"/>
      <c r="Z1000" s="8"/>
    </row>
    <row r="1001" spans="1:88" s="83" customFormat="1">
      <c r="A1001" s="25" t="s">
        <v>379</v>
      </c>
      <c r="B1001" s="25" t="s">
        <v>2598</v>
      </c>
      <c r="C1001" s="25" t="s">
        <v>294</v>
      </c>
      <c r="D1001" s="25">
        <v>1</v>
      </c>
      <c r="E1001" s="25" t="s">
        <v>382</v>
      </c>
      <c r="F1001" s="25" t="s">
        <v>2599</v>
      </c>
      <c r="G1001" s="96">
        <v>1</v>
      </c>
      <c r="H1001" s="25" t="s">
        <v>295</v>
      </c>
      <c r="I1001" s="25">
        <v>0</v>
      </c>
      <c r="J1001" s="25" t="s">
        <v>2599</v>
      </c>
      <c r="K1001" s="25">
        <v>0</v>
      </c>
      <c r="L1001" s="25" t="s">
        <v>2599</v>
      </c>
      <c r="M1001" s="25">
        <v>1</v>
      </c>
      <c r="N1001" s="25">
        <v>1</v>
      </c>
      <c r="O1001" s="25">
        <v>50</v>
      </c>
      <c r="P1001" s="25">
        <v>1</v>
      </c>
      <c r="Q1001" s="25">
        <v>2</v>
      </c>
      <c r="R1001" s="25">
        <v>0</v>
      </c>
      <c r="S1001" s="25">
        <v>0</v>
      </c>
      <c r="T1001" s="61">
        <v>44987</v>
      </c>
      <c r="U1001" s="25"/>
      <c r="V1001" s="25"/>
      <c r="W1001" s="62"/>
      <c r="X1001" s="8"/>
      <c r="Y1001" s="8"/>
      <c r="Z1001" s="8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</row>
    <row r="1002" spans="1:88">
      <c r="A1002" s="20" t="s">
        <v>198</v>
      </c>
      <c r="B1002" s="20" t="s">
        <v>2600</v>
      </c>
      <c r="C1002" s="20" t="s">
        <v>294</v>
      </c>
      <c r="D1002" s="20">
        <v>1</v>
      </c>
      <c r="E1002" s="20" t="s">
        <v>295</v>
      </c>
      <c r="F1002" s="20" t="s">
        <v>64</v>
      </c>
      <c r="G1002" s="97">
        <v>1</v>
      </c>
      <c r="H1002" s="20" t="s">
        <v>295</v>
      </c>
      <c r="I1002" s="20">
        <v>0</v>
      </c>
      <c r="J1002" s="20" t="s">
        <v>64</v>
      </c>
      <c r="K1002" s="20">
        <v>0</v>
      </c>
      <c r="L1002" s="20" t="s">
        <v>1436</v>
      </c>
      <c r="M1002" s="20">
        <v>1</v>
      </c>
      <c r="N1002" s="20">
        <v>1</v>
      </c>
      <c r="O1002" s="20">
        <v>50</v>
      </c>
      <c r="P1002" s="20">
        <v>1</v>
      </c>
      <c r="Q1002" s="20">
        <v>2</v>
      </c>
      <c r="R1002" s="20">
        <v>0</v>
      </c>
      <c r="S1002" s="20">
        <v>0</v>
      </c>
      <c r="T1002" s="55">
        <v>44987</v>
      </c>
      <c r="U1002" s="20"/>
      <c r="V1002" s="20"/>
      <c r="W1002" s="60"/>
      <c r="X1002" s="8"/>
      <c r="Y1002" s="8"/>
      <c r="Z1002" s="8"/>
    </row>
    <row r="1003" spans="1:88" s="83" customFormat="1">
      <c r="A1003" s="25" t="s">
        <v>198</v>
      </c>
      <c r="B1003" s="25" t="s">
        <v>2601</v>
      </c>
      <c r="C1003" s="25" t="s">
        <v>294</v>
      </c>
      <c r="D1003" s="25">
        <v>12</v>
      </c>
      <c r="E1003" s="25" t="s">
        <v>295</v>
      </c>
      <c r="F1003" s="25" t="s">
        <v>2602</v>
      </c>
      <c r="G1003" s="96">
        <v>12</v>
      </c>
      <c r="H1003" s="25" t="s">
        <v>295</v>
      </c>
      <c r="I1003" s="25">
        <v>0</v>
      </c>
      <c r="J1003" s="25" t="s">
        <v>2602</v>
      </c>
      <c r="K1003" s="25"/>
      <c r="L1003" s="25" t="s">
        <v>2602</v>
      </c>
      <c r="M1003" s="25">
        <v>1</v>
      </c>
      <c r="N1003" s="25">
        <v>12</v>
      </c>
      <c r="O1003" s="25">
        <v>50</v>
      </c>
      <c r="P1003" s="25">
        <v>1</v>
      </c>
      <c r="Q1003" s="25">
        <v>2</v>
      </c>
      <c r="R1003" s="25">
        <v>0</v>
      </c>
      <c r="S1003" s="25">
        <v>0</v>
      </c>
      <c r="T1003" s="61">
        <v>44987</v>
      </c>
      <c r="U1003" s="25"/>
      <c r="V1003" s="25"/>
      <c r="W1003" s="62"/>
      <c r="X1003" s="8"/>
      <c r="Y1003" s="8"/>
      <c r="Z1003" s="8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</row>
    <row r="1004" spans="1:88">
      <c r="A1004" s="20" t="s">
        <v>198</v>
      </c>
      <c r="B1004" s="20" t="s">
        <v>2603</v>
      </c>
      <c r="C1004" s="20" t="s">
        <v>294</v>
      </c>
      <c r="D1004" s="20">
        <v>1</v>
      </c>
      <c r="E1004" s="20" t="s">
        <v>295</v>
      </c>
      <c r="F1004" s="20" t="s">
        <v>334</v>
      </c>
      <c r="G1004" s="97">
        <v>1</v>
      </c>
      <c r="H1004" s="20" t="s">
        <v>295</v>
      </c>
      <c r="I1004" s="20">
        <v>0</v>
      </c>
      <c r="J1004" s="20" t="s">
        <v>334</v>
      </c>
      <c r="K1004" s="20"/>
      <c r="L1004" s="20" t="s">
        <v>334</v>
      </c>
      <c r="M1004" s="20">
        <v>1</v>
      </c>
      <c r="N1004" s="20">
        <v>1</v>
      </c>
      <c r="O1004" s="20">
        <v>50</v>
      </c>
      <c r="P1004" s="20">
        <v>1</v>
      </c>
      <c r="Q1004" s="20">
        <v>2</v>
      </c>
      <c r="R1004" s="20">
        <v>0</v>
      </c>
      <c r="S1004" s="20">
        <v>0</v>
      </c>
      <c r="T1004" s="55">
        <v>44987</v>
      </c>
      <c r="U1004" s="20"/>
      <c r="V1004" s="20"/>
      <c r="W1004" s="60"/>
      <c r="X1004" s="8"/>
      <c r="Y1004" s="8"/>
      <c r="Z1004" s="8"/>
    </row>
    <row r="1005" spans="1:88" s="83" customFormat="1">
      <c r="A1005" s="25" t="s">
        <v>533</v>
      </c>
      <c r="B1005" s="25" t="s">
        <v>2604</v>
      </c>
      <c r="C1005" s="25" t="s">
        <v>294</v>
      </c>
      <c r="D1005" s="25">
        <v>3</v>
      </c>
      <c r="E1005" s="25" t="s">
        <v>382</v>
      </c>
      <c r="F1005" s="25" t="s">
        <v>2605</v>
      </c>
      <c r="G1005" s="96">
        <v>3</v>
      </c>
      <c r="H1005" s="25" t="s">
        <v>295</v>
      </c>
      <c r="I1005" s="25">
        <v>0</v>
      </c>
      <c r="J1005" s="25" t="s">
        <v>2605</v>
      </c>
      <c r="K1005" s="25">
        <v>0</v>
      </c>
      <c r="L1005" s="25" t="s">
        <v>2605</v>
      </c>
      <c r="M1005" s="25">
        <v>1</v>
      </c>
      <c r="N1005" s="25">
        <v>3</v>
      </c>
      <c r="O1005" s="25">
        <v>50</v>
      </c>
      <c r="P1005" s="25">
        <v>1</v>
      </c>
      <c r="Q1005" s="25">
        <v>2</v>
      </c>
      <c r="R1005" s="25">
        <v>0</v>
      </c>
      <c r="S1005" s="25">
        <v>0</v>
      </c>
      <c r="T1005" s="61">
        <v>44987</v>
      </c>
      <c r="U1005" s="25"/>
      <c r="V1005" s="25"/>
      <c r="W1005" s="62"/>
      <c r="X1005" s="8"/>
      <c r="Y1005" s="8"/>
      <c r="Z1005" s="8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</row>
    <row r="1006" spans="1:88">
      <c r="A1006" s="20" t="s">
        <v>543</v>
      </c>
      <c r="B1006" s="20" t="s">
        <v>2606</v>
      </c>
      <c r="C1006" s="20" t="s">
        <v>294</v>
      </c>
      <c r="D1006" s="20">
        <v>3</v>
      </c>
      <c r="E1006" s="20" t="s">
        <v>382</v>
      </c>
      <c r="F1006" s="20" t="s">
        <v>2607</v>
      </c>
      <c r="G1006" s="97">
        <v>3</v>
      </c>
      <c r="H1006" s="20" t="s">
        <v>295</v>
      </c>
      <c r="I1006" s="20">
        <v>0</v>
      </c>
      <c r="J1006" s="20" t="s">
        <v>2607</v>
      </c>
      <c r="K1006" s="20">
        <v>0</v>
      </c>
      <c r="L1006" s="20" t="s">
        <v>2607</v>
      </c>
      <c r="M1006" s="20">
        <v>1</v>
      </c>
      <c r="N1006" s="20">
        <v>3</v>
      </c>
      <c r="O1006" s="20">
        <v>50</v>
      </c>
      <c r="P1006" s="20">
        <v>1</v>
      </c>
      <c r="Q1006" s="20">
        <v>2</v>
      </c>
      <c r="R1006" s="20">
        <v>0</v>
      </c>
      <c r="S1006" s="20">
        <v>0</v>
      </c>
      <c r="T1006" s="55">
        <v>44987</v>
      </c>
      <c r="U1006" s="20"/>
      <c r="V1006" s="20"/>
      <c r="W1006" s="60"/>
      <c r="X1006" s="8"/>
      <c r="Y1006" s="8"/>
      <c r="Z1006" s="8"/>
    </row>
    <row r="1007" spans="1:88" s="83" customFormat="1">
      <c r="A1007" s="25" t="s">
        <v>720</v>
      </c>
      <c r="B1007" s="25" t="s">
        <v>2608</v>
      </c>
      <c r="C1007" s="25" t="s">
        <v>294</v>
      </c>
      <c r="D1007" s="25">
        <v>16</v>
      </c>
      <c r="E1007" s="25" t="s">
        <v>295</v>
      </c>
      <c r="F1007" s="25" t="s">
        <v>2609</v>
      </c>
      <c r="G1007" s="96">
        <v>16</v>
      </c>
      <c r="H1007" s="25" t="s">
        <v>295</v>
      </c>
      <c r="I1007" s="25">
        <v>1.58</v>
      </c>
      <c r="J1007" s="25" t="s">
        <v>2609</v>
      </c>
      <c r="K1007" s="25"/>
      <c r="L1007" s="25" t="s">
        <v>2609</v>
      </c>
      <c r="M1007" s="25">
        <v>16</v>
      </c>
      <c r="N1007" s="25">
        <v>1</v>
      </c>
      <c r="O1007" s="25">
        <v>100</v>
      </c>
      <c r="P1007" s="25">
        <v>1</v>
      </c>
      <c r="Q1007" s="25">
        <v>2</v>
      </c>
      <c r="R1007" s="25">
        <v>25.26</v>
      </c>
      <c r="S1007" s="25">
        <v>0</v>
      </c>
      <c r="T1007" s="61">
        <v>45077</v>
      </c>
      <c r="U1007" s="25"/>
      <c r="V1007" s="25"/>
      <c r="W1007" s="62"/>
      <c r="X1007" s="8"/>
      <c r="Y1007" s="8"/>
      <c r="Z1007" s="8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</row>
    <row r="1008" spans="1:88">
      <c r="A1008" s="20" t="s">
        <v>205</v>
      </c>
      <c r="B1008" s="20" t="s">
        <v>2610</v>
      </c>
      <c r="C1008" s="20" t="s">
        <v>294</v>
      </c>
      <c r="D1008" s="20">
        <v>1</v>
      </c>
      <c r="E1008" s="20" t="s">
        <v>382</v>
      </c>
      <c r="F1008" s="20" t="s">
        <v>2611</v>
      </c>
      <c r="G1008" s="97">
        <v>1</v>
      </c>
      <c r="H1008" s="20" t="s">
        <v>295</v>
      </c>
      <c r="I1008" s="20">
        <v>0</v>
      </c>
      <c r="J1008" s="20" t="s">
        <v>2611</v>
      </c>
      <c r="K1008" s="20">
        <v>0</v>
      </c>
      <c r="L1008" s="20" t="s">
        <v>2611</v>
      </c>
      <c r="M1008" s="20">
        <v>1</v>
      </c>
      <c r="N1008" s="20">
        <v>1</v>
      </c>
      <c r="O1008" s="20">
        <v>50</v>
      </c>
      <c r="P1008" s="20">
        <v>1</v>
      </c>
      <c r="Q1008" s="20">
        <v>2</v>
      </c>
      <c r="R1008" s="20">
        <v>0</v>
      </c>
      <c r="S1008" s="20">
        <v>0</v>
      </c>
      <c r="T1008" s="55">
        <v>44987</v>
      </c>
      <c r="U1008" s="20"/>
      <c r="V1008" s="20"/>
      <c r="W1008" s="60"/>
      <c r="X1008" s="8"/>
      <c r="Y1008" s="8"/>
      <c r="Z1008" s="8"/>
    </row>
    <row r="1009" spans="1:88" s="83" customFormat="1">
      <c r="A1009" s="25" t="s">
        <v>604</v>
      </c>
      <c r="B1009" s="25" t="s">
        <v>2612</v>
      </c>
      <c r="C1009" s="25" t="s">
        <v>294</v>
      </c>
      <c r="D1009" s="25">
        <v>500</v>
      </c>
      <c r="E1009" s="25" t="s">
        <v>332</v>
      </c>
      <c r="F1009" s="25" t="s">
        <v>606</v>
      </c>
      <c r="G1009" s="96">
        <v>1</v>
      </c>
      <c r="H1009" s="25" t="s">
        <v>295</v>
      </c>
      <c r="I1009" s="25">
        <v>0</v>
      </c>
      <c r="J1009" s="25" t="s">
        <v>606</v>
      </c>
      <c r="K1009" s="25">
        <v>0</v>
      </c>
      <c r="L1009" s="25" t="s">
        <v>262</v>
      </c>
      <c r="M1009" s="25">
        <v>1</v>
      </c>
      <c r="N1009" s="25">
        <v>1</v>
      </c>
      <c r="O1009" s="25">
        <v>50</v>
      </c>
      <c r="P1009" s="25">
        <v>1</v>
      </c>
      <c r="Q1009" s="25">
        <v>2</v>
      </c>
      <c r="R1009" s="25">
        <v>0</v>
      </c>
      <c r="S1009" s="25">
        <v>0</v>
      </c>
      <c r="T1009" s="61">
        <v>44987</v>
      </c>
      <c r="U1009" s="25"/>
      <c r="V1009" s="25"/>
      <c r="W1009" s="62"/>
      <c r="X1009" s="8"/>
      <c r="Y1009" s="8"/>
      <c r="Z1009" s="8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</row>
    <row r="1010" spans="1:88">
      <c r="A1010" s="20" t="s">
        <v>847</v>
      </c>
      <c r="B1010" s="20" t="s">
        <v>2613</v>
      </c>
      <c r="C1010" s="20" t="s">
        <v>294</v>
      </c>
      <c r="D1010" s="20">
        <v>1</v>
      </c>
      <c r="E1010" s="20" t="s">
        <v>382</v>
      </c>
      <c r="F1010" s="20" t="s">
        <v>2614</v>
      </c>
      <c r="G1010" s="97">
        <v>1</v>
      </c>
      <c r="H1010" s="20" t="s">
        <v>295</v>
      </c>
      <c r="I1010" s="20">
        <v>0</v>
      </c>
      <c r="J1010" s="20" t="s">
        <v>2614</v>
      </c>
      <c r="K1010" s="20">
        <v>0</v>
      </c>
      <c r="L1010" s="20" t="s">
        <v>2615</v>
      </c>
      <c r="M1010" s="20">
        <v>1</v>
      </c>
      <c r="N1010" s="20">
        <v>1</v>
      </c>
      <c r="O1010" s="20">
        <v>50</v>
      </c>
      <c r="P1010" s="20">
        <v>1</v>
      </c>
      <c r="Q1010" s="20">
        <v>2</v>
      </c>
      <c r="R1010" s="20">
        <v>0</v>
      </c>
      <c r="S1010" s="20">
        <v>0</v>
      </c>
      <c r="T1010" s="55">
        <v>44987</v>
      </c>
      <c r="U1010" s="20"/>
      <c r="V1010" s="20"/>
      <c r="W1010" s="60"/>
      <c r="X1010" s="8"/>
      <c r="Y1010" s="8"/>
      <c r="Z1010" s="8"/>
    </row>
    <row r="1011" spans="1:88" s="83" customFormat="1">
      <c r="A1011" s="25" t="s">
        <v>847</v>
      </c>
      <c r="B1011" s="25" t="s">
        <v>2616</v>
      </c>
      <c r="C1011" s="25" t="s">
        <v>294</v>
      </c>
      <c r="D1011" s="25">
        <v>1</v>
      </c>
      <c r="E1011" s="25" t="s">
        <v>382</v>
      </c>
      <c r="F1011" s="25" t="s">
        <v>2614</v>
      </c>
      <c r="G1011" s="96">
        <v>1</v>
      </c>
      <c r="H1011" s="25" t="s">
        <v>295</v>
      </c>
      <c r="I1011" s="25">
        <v>0</v>
      </c>
      <c r="J1011" s="25" t="s">
        <v>2614</v>
      </c>
      <c r="K1011" s="25">
        <v>0</v>
      </c>
      <c r="L1011" s="25" t="s">
        <v>239</v>
      </c>
      <c r="M1011" s="25">
        <v>1</v>
      </c>
      <c r="N1011" s="25">
        <v>1</v>
      </c>
      <c r="O1011" s="25">
        <v>50</v>
      </c>
      <c r="P1011" s="25">
        <v>1</v>
      </c>
      <c r="Q1011" s="25">
        <v>2</v>
      </c>
      <c r="R1011" s="25">
        <v>0</v>
      </c>
      <c r="S1011" s="25">
        <v>0</v>
      </c>
      <c r="T1011" s="61">
        <v>44987</v>
      </c>
      <c r="U1011" s="25"/>
      <c r="V1011" s="25"/>
      <c r="W1011" s="62"/>
      <c r="X1011" s="8"/>
      <c r="Y1011" s="8"/>
      <c r="Z1011" s="8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</row>
    <row r="1012" spans="1:88">
      <c r="A1012" s="20" t="s">
        <v>1627</v>
      </c>
      <c r="B1012" s="20" t="s">
        <v>2617</v>
      </c>
      <c r="C1012" s="20" t="s">
        <v>294</v>
      </c>
      <c r="D1012" s="20">
        <v>200</v>
      </c>
      <c r="E1012" s="20" t="s">
        <v>332</v>
      </c>
      <c r="F1012" s="20" t="s">
        <v>2618</v>
      </c>
      <c r="G1012" s="97">
        <v>6</v>
      </c>
      <c r="H1012" s="20" t="s">
        <v>295</v>
      </c>
      <c r="I1012" s="20">
        <v>0</v>
      </c>
      <c r="J1012" s="20" t="s">
        <v>2618</v>
      </c>
      <c r="K1012" s="20">
        <v>0</v>
      </c>
      <c r="L1012" s="20" t="s">
        <v>2618</v>
      </c>
      <c r="M1012" s="20">
        <v>1</v>
      </c>
      <c r="N1012" s="20">
        <v>6</v>
      </c>
      <c r="O1012" s="20">
        <v>50</v>
      </c>
      <c r="P1012" s="20">
        <v>1</v>
      </c>
      <c r="Q1012" s="20">
        <v>2</v>
      </c>
      <c r="R1012" s="20">
        <v>0</v>
      </c>
      <c r="S1012" s="20">
        <v>0</v>
      </c>
      <c r="T1012" s="55">
        <v>44987</v>
      </c>
      <c r="U1012" s="20"/>
      <c r="V1012" s="20"/>
      <c r="W1012" s="60"/>
      <c r="X1012" s="8"/>
      <c r="Y1012" s="8"/>
      <c r="Z1012" s="8"/>
    </row>
    <row r="1013" spans="1:88" s="83" customFormat="1">
      <c r="A1013" s="25" t="s">
        <v>1627</v>
      </c>
      <c r="B1013" s="25" t="s">
        <v>2619</v>
      </c>
      <c r="C1013" s="25" t="s">
        <v>294</v>
      </c>
      <c r="D1013" s="25">
        <v>200</v>
      </c>
      <c r="E1013" s="25" t="s">
        <v>332</v>
      </c>
      <c r="F1013" s="25" t="s">
        <v>2620</v>
      </c>
      <c r="G1013" s="96">
        <v>1</v>
      </c>
      <c r="H1013" s="25" t="s">
        <v>295</v>
      </c>
      <c r="I1013" s="25">
        <v>0</v>
      </c>
      <c r="J1013" s="25" t="s">
        <v>2620</v>
      </c>
      <c r="K1013" s="25">
        <v>0</v>
      </c>
      <c r="L1013" s="25" t="s">
        <v>2621</v>
      </c>
      <c r="M1013" s="25">
        <v>1</v>
      </c>
      <c r="N1013" s="25">
        <v>1</v>
      </c>
      <c r="O1013" s="25">
        <v>50</v>
      </c>
      <c r="P1013" s="25">
        <v>1</v>
      </c>
      <c r="Q1013" s="25">
        <v>2</v>
      </c>
      <c r="R1013" s="25">
        <v>0</v>
      </c>
      <c r="S1013" s="25">
        <v>0</v>
      </c>
      <c r="T1013" s="61">
        <v>44987</v>
      </c>
      <c r="U1013" s="25"/>
      <c r="V1013" s="25"/>
      <c r="W1013" s="62"/>
      <c r="X1013" s="8"/>
      <c r="Y1013" s="8"/>
      <c r="Z1013" s="8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</row>
    <row r="1014" spans="1:88">
      <c r="A1014" s="20" t="s">
        <v>213</v>
      </c>
      <c r="B1014" s="20" t="s">
        <v>2622</v>
      </c>
      <c r="C1014" s="20" t="s">
        <v>294</v>
      </c>
      <c r="D1014" s="20">
        <v>1</v>
      </c>
      <c r="E1014" s="20" t="s">
        <v>382</v>
      </c>
      <c r="F1014" s="20" t="s">
        <v>2623</v>
      </c>
      <c r="G1014" s="97">
        <v>1</v>
      </c>
      <c r="H1014" s="20" t="s">
        <v>295</v>
      </c>
      <c r="I1014" s="20">
        <v>0</v>
      </c>
      <c r="J1014" s="20" t="s">
        <v>2623</v>
      </c>
      <c r="K1014" s="20">
        <v>0</v>
      </c>
      <c r="L1014" s="20" t="s">
        <v>2623</v>
      </c>
      <c r="M1014" s="20">
        <v>1</v>
      </c>
      <c r="N1014" s="20">
        <v>1</v>
      </c>
      <c r="O1014" s="20">
        <v>50</v>
      </c>
      <c r="P1014" s="20">
        <v>1</v>
      </c>
      <c r="Q1014" s="20">
        <v>2</v>
      </c>
      <c r="R1014" s="20">
        <v>0</v>
      </c>
      <c r="S1014" s="20">
        <v>0</v>
      </c>
      <c r="T1014" s="55">
        <v>44987</v>
      </c>
      <c r="U1014" s="20"/>
      <c r="V1014" s="20"/>
      <c r="W1014" s="60"/>
      <c r="X1014" s="8"/>
      <c r="Y1014" s="8"/>
      <c r="Z1014" s="8"/>
    </row>
    <row r="1015" spans="1:88" s="83" customFormat="1">
      <c r="A1015" s="25" t="s">
        <v>483</v>
      </c>
      <c r="B1015" s="25" t="s">
        <v>2624</v>
      </c>
      <c r="C1015" s="25" t="s">
        <v>294</v>
      </c>
      <c r="D1015" s="25">
        <v>1</v>
      </c>
      <c r="E1015" s="25" t="s">
        <v>295</v>
      </c>
      <c r="F1015" s="25" t="s">
        <v>2625</v>
      </c>
      <c r="G1015" s="96">
        <v>1</v>
      </c>
      <c r="H1015" s="25" t="s">
        <v>295</v>
      </c>
      <c r="I1015" s="25">
        <v>1.63</v>
      </c>
      <c r="J1015" s="25" t="s">
        <v>2625</v>
      </c>
      <c r="K1015" s="25">
        <v>0</v>
      </c>
      <c r="L1015" s="25" t="s">
        <v>2626</v>
      </c>
      <c r="M1015" s="25">
        <v>1</v>
      </c>
      <c r="N1015" s="25">
        <v>1</v>
      </c>
      <c r="O1015" s="25">
        <v>50</v>
      </c>
      <c r="P1015" s="25">
        <v>1</v>
      </c>
      <c r="Q1015" s="25">
        <v>2</v>
      </c>
      <c r="R1015" s="25">
        <v>1.63</v>
      </c>
      <c r="S1015" s="25">
        <v>0</v>
      </c>
      <c r="T1015" s="61">
        <v>44987</v>
      </c>
      <c r="U1015" s="25"/>
      <c r="V1015" s="25"/>
      <c r="W1015" s="62"/>
      <c r="X1015" s="8"/>
      <c r="Y1015" s="8"/>
      <c r="Z1015" s="8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</row>
    <row r="1016" spans="1:88">
      <c r="A1016" s="20" t="s">
        <v>483</v>
      </c>
      <c r="B1016" s="20" t="s">
        <v>2627</v>
      </c>
      <c r="C1016" s="20" t="s">
        <v>294</v>
      </c>
      <c r="D1016" s="20">
        <v>1</v>
      </c>
      <c r="E1016" s="20" t="s">
        <v>295</v>
      </c>
      <c r="F1016" s="20" t="s">
        <v>2628</v>
      </c>
      <c r="G1016" s="97">
        <v>20</v>
      </c>
      <c r="H1016" s="20" t="s">
        <v>295</v>
      </c>
      <c r="I1016" s="20">
        <v>0</v>
      </c>
      <c r="J1016" s="20" t="s">
        <v>2628</v>
      </c>
      <c r="K1016" s="20"/>
      <c r="L1016" s="20" t="s">
        <v>2629</v>
      </c>
      <c r="M1016" s="20">
        <v>1</v>
      </c>
      <c r="N1016" s="20">
        <v>20</v>
      </c>
      <c r="O1016" s="20">
        <v>50</v>
      </c>
      <c r="P1016" s="20">
        <v>1</v>
      </c>
      <c r="Q1016" s="20">
        <v>2</v>
      </c>
      <c r="R1016" s="20">
        <v>0</v>
      </c>
      <c r="S1016" s="20">
        <v>0</v>
      </c>
      <c r="T1016" s="55">
        <v>44987</v>
      </c>
      <c r="U1016" s="20"/>
      <c r="V1016" s="20"/>
      <c r="W1016" s="60"/>
      <c r="X1016" s="8"/>
      <c r="Y1016" s="8"/>
      <c r="Z1016" s="8"/>
    </row>
    <row r="1017" spans="1:88" s="83" customFormat="1">
      <c r="A1017" s="25" t="s">
        <v>483</v>
      </c>
      <c r="B1017" s="25" t="s">
        <v>2630</v>
      </c>
      <c r="C1017" s="25" t="s">
        <v>294</v>
      </c>
      <c r="D1017" s="25">
        <v>1</v>
      </c>
      <c r="E1017" s="25" t="s">
        <v>295</v>
      </c>
      <c r="F1017" s="25" t="s">
        <v>2628</v>
      </c>
      <c r="G1017" s="96">
        <v>1</v>
      </c>
      <c r="H1017" s="25" t="s">
        <v>295</v>
      </c>
      <c r="I1017" s="25">
        <v>0</v>
      </c>
      <c r="J1017" s="25" t="s">
        <v>2628</v>
      </c>
      <c r="K1017" s="25"/>
      <c r="L1017" s="25" t="s">
        <v>2631</v>
      </c>
      <c r="M1017" s="25">
        <v>1</v>
      </c>
      <c r="N1017" s="25">
        <v>1</v>
      </c>
      <c r="O1017" s="25">
        <v>50</v>
      </c>
      <c r="P1017" s="25">
        <v>1</v>
      </c>
      <c r="Q1017" s="25">
        <v>2</v>
      </c>
      <c r="R1017" s="25">
        <v>0</v>
      </c>
      <c r="S1017" s="25">
        <v>0</v>
      </c>
      <c r="T1017" s="61">
        <v>44987</v>
      </c>
      <c r="U1017" s="25"/>
      <c r="V1017" s="25"/>
      <c r="W1017" s="62"/>
      <c r="X1017" s="8"/>
      <c r="Y1017" s="8"/>
      <c r="Z1017" s="8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</row>
    <row r="1018" spans="1:88">
      <c r="A1018" s="20" t="s">
        <v>483</v>
      </c>
      <c r="B1018" s="20" t="s">
        <v>2632</v>
      </c>
      <c r="C1018" s="20" t="s">
        <v>294</v>
      </c>
      <c r="D1018" s="20">
        <v>12</v>
      </c>
      <c r="E1018" s="20" t="s">
        <v>295</v>
      </c>
      <c r="F1018" s="20" t="s">
        <v>2633</v>
      </c>
      <c r="G1018" s="97">
        <v>12</v>
      </c>
      <c r="H1018" s="20" t="s">
        <v>295</v>
      </c>
      <c r="I1018" s="20">
        <v>1.29</v>
      </c>
      <c r="J1018" s="20" t="s">
        <v>2633</v>
      </c>
      <c r="K1018" s="20">
        <v>0</v>
      </c>
      <c r="L1018" s="20" t="s">
        <v>2634</v>
      </c>
      <c r="M1018" s="20">
        <v>1</v>
      </c>
      <c r="N1018" s="20">
        <v>12</v>
      </c>
      <c r="O1018" s="20">
        <v>50</v>
      </c>
      <c r="P1018" s="20">
        <v>1</v>
      </c>
      <c r="Q1018" s="20">
        <v>2</v>
      </c>
      <c r="R1018" s="20">
        <v>15.42</v>
      </c>
      <c r="S1018" s="20">
        <v>0</v>
      </c>
      <c r="T1018" s="55">
        <v>44987</v>
      </c>
      <c r="U1018" s="20"/>
      <c r="V1018" s="20"/>
      <c r="W1018" s="60"/>
      <c r="X1018" s="8"/>
      <c r="Y1018" s="8"/>
      <c r="Z1018" s="8"/>
    </row>
    <row r="1019" spans="1:88" s="83" customFormat="1">
      <c r="A1019" s="25" t="s">
        <v>1487</v>
      </c>
      <c r="B1019" s="25" t="s">
        <v>2635</v>
      </c>
      <c r="C1019" s="25" t="s">
        <v>294</v>
      </c>
      <c r="D1019" s="25">
        <v>1</v>
      </c>
      <c r="E1019" s="25" t="s">
        <v>382</v>
      </c>
      <c r="F1019" s="25" t="s">
        <v>1489</v>
      </c>
      <c r="G1019" s="96">
        <v>1</v>
      </c>
      <c r="H1019" s="25" t="s">
        <v>295</v>
      </c>
      <c r="I1019" s="25">
        <v>0</v>
      </c>
      <c r="J1019" s="25" t="s">
        <v>1489</v>
      </c>
      <c r="K1019" s="25">
        <v>0</v>
      </c>
      <c r="L1019" s="25" t="s">
        <v>1489</v>
      </c>
      <c r="M1019" s="25">
        <v>1</v>
      </c>
      <c r="N1019" s="25">
        <v>1</v>
      </c>
      <c r="O1019" s="25">
        <v>50</v>
      </c>
      <c r="P1019" s="25">
        <v>1</v>
      </c>
      <c r="Q1019" s="25">
        <v>2</v>
      </c>
      <c r="R1019" s="25">
        <v>0</v>
      </c>
      <c r="S1019" s="25">
        <v>0</v>
      </c>
      <c r="T1019" s="61">
        <v>44987</v>
      </c>
      <c r="U1019" s="25"/>
      <c r="V1019" s="25"/>
      <c r="W1019" s="62"/>
      <c r="X1019" s="8"/>
      <c r="Y1019" s="8"/>
      <c r="Z1019" s="8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</row>
    <row r="1020" spans="1:88">
      <c r="A1020" s="20" t="s">
        <v>946</v>
      </c>
      <c r="B1020" s="20" t="s">
        <v>2636</v>
      </c>
      <c r="C1020" s="20" t="s">
        <v>294</v>
      </c>
      <c r="D1020" s="20">
        <v>2.7</v>
      </c>
      <c r="E1020" s="20" t="s">
        <v>295</v>
      </c>
      <c r="F1020" s="20" t="s">
        <v>2637</v>
      </c>
      <c r="G1020" s="97">
        <v>2.7</v>
      </c>
      <c r="H1020" s="20" t="s">
        <v>295</v>
      </c>
      <c r="I1020" s="20">
        <v>0</v>
      </c>
      <c r="J1020" s="20" t="s">
        <v>2637</v>
      </c>
      <c r="K1020" s="20">
        <v>0</v>
      </c>
      <c r="L1020" s="20" t="s">
        <v>2638</v>
      </c>
      <c r="M1020" s="20">
        <v>1</v>
      </c>
      <c r="N1020" s="20">
        <v>2</v>
      </c>
      <c r="O1020" s="20">
        <v>50</v>
      </c>
      <c r="P1020" s="20">
        <v>1</v>
      </c>
      <c r="Q1020" s="20">
        <v>2</v>
      </c>
      <c r="R1020" s="20">
        <v>0</v>
      </c>
      <c r="S1020" s="20">
        <v>0</v>
      </c>
      <c r="T1020" s="55">
        <v>44987</v>
      </c>
      <c r="U1020" s="20"/>
      <c r="V1020" s="20"/>
      <c r="W1020" s="60"/>
      <c r="X1020" s="8"/>
      <c r="Y1020" s="8"/>
      <c r="Z1020" s="8"/>
    </row>
    <row r="1021" spans="1:88" s="83" customFormat="1">
      <c r="A1021" s="25" t="s">
        <v>1601</v>
      </c>
      <c r="B1021" s="25" t="s">
        <v>2639</v>
      </c>
      <c r="C1021" s="25" t="s">
        <v>294</v>
      </c>
      <c r="D1021" s="25">
        <v>1</v>
      </c>
      <c r="E1021" s="25" t="s">
        <v>382</v>
      </c>
      <c r="F1021" s="25" t="s">
        <v>2640</v>
      </c>
      <c r="G1021" s="96">
        <v>1</v>
      </c>
      <c r="H1021" s="25" t="s">
        <v>295</v>
      </c>
      <c r="I1021" s="25">
        <v>0</v>
      </c>
      <c r="J1021" s="25" t="s">
        <v>2640</v>
      </c>
      <c r="K1021" s="25">
        <v>0</v>
      </c>
      <c r="L1021" s="25" t="s">
        <v>2640</v>
      </c>
      <c r="M1021" s="25">
        <v>1</v>
      </c>
      <c r="N1021" s="25">
        <v>1</v>
      </c>
      <c r="O1021" s="25">
        <v>50</v>
      </c>
      <c r="P1021" s="25">
        <v>1</v>
      </c>
      <c r="Q1021" s="25">
        <v>2</v>
      </c>
      <c r="R1021" s="25">
        <v>0</v>
      </c>
      <c r="S1021" s="25">
        <v>0</v>
      </c>
      <c r="T1021" s="61">
        <v>44987</v>
      </c>
      <c r="U1021" s="25"/>
      <c r="V1021" s="25"/>
      <c r="W1021" s="62"/>
      <c r="X1021" s="8"/>
      <c r="Y1021" s="8"/>
      <c r="Z1021" s="8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</row>
    <row r="1022" spans="1:88">
      <c r="A1022" s="20" t="s">
        <v>549</v>
      </c>
      <c r="B1022" s="20" t="s">
        <v>2641</v>
      </c>
      <c r="C1022" s="20" t="s">
        <v>294</v>
      </c>
      <c r="D1022" s="20">
        <v>1</v>
      </c>
      <c r="E1022" s="20" t="s">
        <v>295</v>
      </c>
      <c r="F1022" s="20" t="s">
        <v>2642</v>
      </c>
      <c r="G1022" s="97">
        <v>1</v>
      </c>
      <c r="H1022" s="20" t="s">
        <v>295</v>
      </c>
      <c r="I1022" s="20">
        <v>0</v>
      </c>
      <c r="J1022" s="20" t="s">
        <v>2642</v>
      </c>
      <c r="K1022" s="20">
        <v>0</v>
      </c>
      <c r="L1022" s="20" t="s">
        <v>2643</v>
      </c>
      <c r="M1022" s="20">
        <v>1</v>
      </c>
      <c r="N1022" s="20">
        <v>1</v>
      </c>
      <c r="O1022" s="20">
        <v>50</v>
      </c>
      <c r="P1022" s="20">
        <v>1</v>
      </c>
      <c r="Q1022" s="20">
        <v>2</v>
      </c>
      <c r="R1022" s="20">
        <v>0</v>
      </c>
      <c r="S1022" s="20">
        <v>0</v>
      </c>
      <c r="T1022" s="55">
        <v>44987</v>
      </c>
      <c r="U1022" s="20"/>
      <c r="V1022" s="20"/>
      <c r="W1022" s="60"/>
      <c r="X1022" s="8"/>
      <c r="Y1022" s="8"/>
      <c r="Z1022" s="8"/>
    </row>
    <row r="1023" spans="1:88" s="83" customFormat="1">
      <c r="A1023" s="25" t="s">
        <v>549</v>
      </c>
      <c r="B1023" s="25" t="s">
        <v>2644</v>
      </c>
      <c r="C1023" s="25" t="s">
        <v>294</v>
      </c>
      <c r="D1023" s="25">
        <v>1</v>
      </c>
      <c r="E1023" s="25" t="s">
        <v>295</v>
      </c>
      <c r="F1023" s="25" t="s">
        <v>2645</v>
      </c>
      <c r="G1023" s="96">
        <v>20</v>
      </c>
      <c r="H1023" s="25" t="s">
        <v>295</v>
      </c>
      <c r="I1023" s="25">
        <v>0</v>
      </c>
      <c r="J1023" s="25" t="s">
        <v>2645</v>
      </c>
      <c r="K1023" s="25">
        <v>0</v>
      </c>
      <c r="L1023" s="25" t="s">
        <v>2645</v>
      </c>
      <c r="M1023" s="25">
        <v>1</v>
      </c>
      <c r="N1023" s="25">
        <v>20</v>
      </c>
      <c r="O1023" s="25">
        <v>50</v>
      </c>
      <c r="P1023" s="25">
        <v>1</v>
      </c>
      <c r="Q1023" s="25">
        <v>2</v>
      </c>
      <c r="R1023" s="25">
        <v>0</v>
      </c>
      <c r="S1023" s="25">
        <v>0</v>
      </c>
      <c r="T1023" s="61">
        <v>44987</v>
      </c>
      <c r="U1023" s="25"/>
      <c r="V1023" s="25"/>
      <c r="W1023" s="62"/>
      <c r="X1023" s="8"/>
      <c r="Y1023" s="8"/>
      <c r="Z1023" s="8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</row>
    <row r="1024" spans="1:88">
      <c r="A1024" s="20" t="s">
        <v>549</v>
      </c>
      <c r="B1024" s="20" t="s">
        <v>2646</v>
      </c>
      <c r="C1024" s="20" t="s">
        <v>294</v>
      </c>
      <c r="D1024" s="20">
        <v>1</v>
      </c>
      <c r="E1024" s="20" t="s">
        <v>295</v>
      </c>
      <c r="F1024" s="20" t="s">
        <v>2645</v>
      </c>
      <c r="G1024" s="97">
        <v>20</v>
      </c>
      <c r="H1024" s="20" t="s">
        <v>295</v>
      </c>
      <c r="I1024" s="20">
        <v>0</v>
      </c>
      <c r="J1024" s="20" t="s">
        <v>2645</v>
      </c>
      <c r="K1024" s="20">
        <v>0</v>
      </c>
      <c r="L1024" s="20" t="s">
        <v>2645</v>
      </c>
      <c r="M1024" s="20">
        <v>1</v>
      </c>
      <c r="N1024" s="20">
        <v>1</v>
      </c>
      <c r="O1024" s="20">
        <v>50</v>
      </c>
      <c r="P1024" s="20">
        <v>1</v>
      </c>
      <c r="Q1024" s="20">
        <v>2</v>
      </c>
      <c r="R1024" s="20">
        <v>0</v>
      </c>
      <c r="S1024" s="20">
        <v>0</v>
      </c>
      <c r="T1024" s="55">
        <v>44987</v>
      </c>
      <c r="U1024" s="20"/>
      <c r="V1024" s="20"/>
      <c r="W1024" s="60"/>
      <c r="X1024" s="8"/>
      <c r="Y1024" s="8"/>
      <c r="Z1024" s="8"/>
    </row>
    <row r="1025" spans="1:88" s="83" customFormat="1">
      <c r="A1025" s="25" t="s">
        <v>641</v>
      </c>
      <c r="B1025" s="25" t="s">
        <v>2647</v>
      </c>
      <c r="C1025" s="25" t="s">
        <v>294</v>
      </c>
      <c r="D1025" s="25">
        <v>1</v>
      </c>
      <c r="E1025" s="25" t="s">
        <v>382</v>
      </c>
      <c r="F1025" s="25" t="s">
        <v>2648</v>
      </c>
      <c r="G1025" s="96">
        <v>1</v>
      </c>
      <c r="H1025" s="25" t="s">
        <v>295</v>
      </c>
      <c r="I1025" s="25">
        <v>0</v>
      </c>
      <c r="J1025" s="25" t="s">
        <v>2648</v>
      </c>
      <c r="K1025" s="25">
        <v>0</v>
      </c>
      <c r="L1025" s="25" t="s">
        <v>2648</v>
      </c>
      <c r="M1025" s="25">
        <v>1</v>
      </c>
      <c r="N1025" s="25">
        <v>1</v>
      </c>
      <c r="O1025" s="25">
        <v>50</v>
      </c>
      <c r="P1025" s="25">
        <v>1</v>
      </c>
      <c r="Q1025" s="25">
        <v>2</v>
      </c>
      <c r="R1025" s="25">
        <v>0</v>
      </c>
      <c r="S1025" s="25">
        <v>0</v>
      </c>
      <c r="T1025" s="61">
        <v>44987</v>
      </c>
      <c r="U1025" s="25"/>
      <c r="V1025" s="25"/>
      <c r="W1025" s="62"/>
      <c r="X1025" s="8"/>
      <c r="Y1025" s="8"/>
      <c r="Z1025" s="8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</row>
    <row r="1026" spans="1:88">
      <c r="A1026" s="20" t="s">
        <v>641</v>
      </c>
      <c r="B1026" s="20" t="s">
        <v>2649</v>
      </c>
      <c r="C1026" s="20" t="s">
        <v>294</v>
      </c>
      <c r="D1026" s="20">
        <v>5</v>
      </c>
      <c r="E1026" s="20" t="s">
        <v>382</v>
      </c>
      <c r="F1026" s="20" t="s">
        <v>2650</v>
      </c>
      <c r="G1026" s="97">
        <v>5</v>
      </c>
      <c r="H1026" s="20" t="s">
        <v>295</v>
      </c>
      <c r="I1026" s="20">
        <v>0</v>
      </c>
      <c r="J1026" s="20" t="s">
        <v>2650</v>
      </c>
      <c r="K1026" s="20">
        <v>0</v>
      </c>
      <c r="L1026" s="20" t="s">
        <v>2651</v>
      </c>
      <c r="M1026" s="20">
        <v>1</v>
      </c>
      <c r="N1026" s="20">
        <v>5</v>
      </c>
      <c r="O1026" s="20">
        <v>50</v>
      </c>
      <c r="P1026" s="20">
        <v>1</v>
      </c>
      <c r="Q1026" s="20">
        <v>2</v>
      </c>
      <c r="R1026" s="20">
        <v>0</v>
      </c>
      <c r="S1026" s="20">
        <v>0</v>
      </c>
      <c r="T1026" s="55">
        <v>44987</v>
      </c>
      <c r="U1026" s="20"/>
      <c r="V1026" s="20"/>
      <c r="W1026" s="60"/>
      <c r="X1026" s="8"/>
      <c r="Y1026" s="8"/>
      <c r="Z1026" s="8"/>
    </row>
    <row r="1027" spans="1:88" s="83" customFormat="1">
      <c r="A1027" s="25" t="s">
        <v>641</v>
      </c>
      <c r="B1027" s="25" t="s">
        <v>2652</v>
      </c>
      <c r="C1027" s="25" t="s">
        <v>294</v>
      </c>
      <c r="D1027" s="25">
        <v>5</v>
      </c>
      <c r="E1027" s="25" t="s">
        <v>382</v>
      </c>
      <c r="F1027" s="25" t="s">
        <v>2650</v>
      </c>
      <c r="G1027" s="96">
        <v>5</v>
      </c>
      <c r="H1027" s="25" t="s">
        <v>295</v>
      </c>
      <c r="I1027" s="25">
        <v>0</v>
      </c>
      <c r="J1027" s="25" t="s">
        <v>2650</v>
      </c>
      <c r="K1027" s="25">
        <v>0</v>
      </c>
      <c r="L1027" s="25" t="s">
        <v>232</v>
      </c>
      <c r="M1027" s="25">
        <v>1</v>
      </c>
      <c r="N1027" s="25">
        <v>5</v>
      </c>
      <c r="O1027" s="25">
        <v>50</v>
      </c>
      <c r="P1027" s="25">
        <v>1</v>
      </c>
      <c r="Q1027" s="25">
        <v>2</v>
      </c>
      <c r="R1027" s="25">
        <v>0</v>
      </c>
      <c r="S1027" s="25">
        <v>0</v>
      </c>
      <c r="T1027" s="61">
        <v>44987</v>
      </c>
      <c r="U1027" s="25"/>
      <c r="V1027" s="25"/>
      <c r="W1027" s="62"/>
      <c r="X1027" s="8"/>
      <c r="Y1027" s="8"/>
      <c r="Z1027" s="8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</row>
    <row r="1028" spans="1:88">
      <c r="A1028" s="20" t="s">
        <v>240</v>
      </c>
      <c r="B1028" s="20" t="s">
        <v>2653</v>
      </c>
      <c r="C1028" s="20" t="s">
        <v>294</v>
      </c>
      <c r="D1028" s="20">
        <v>50</v>
      </c>
      <c r="E1028" s="20" t="s">
        <v>332</v>
      </c>
      <c r="F1028" s="20" t="s">
        <v>2654</v>
      </c>
      <c r="G1028" s="97">
        <v>1</v>
      </c>
      <c r="H1028" s="20" t="s">
        <v>295</v>
      </c>
      <c r="I1028" s="20">
        <v>0</v>
      </c>
      <c r="J1028" s="20" t="s">
        <v>2654</v>
      </c>
      <c r="K1028" s="20">
        <v>0</v>
      </c>
      <c r="L1028" s="20" t="s">
        <v>2654</v>
      </c>
      <c r="M1028" s="20">
        <v>1</v>
      </c>
      <c r="N1028" s="20">
        <v>1</v>
      </c>
      <c r="O1028" s="20">
        <v>50</v>
      </c>
      <c r="P1028" s="20">
        <v>1</v>
      </c>
      <c r="Q1028" s="20">
        <v>2</v>
      </c>
      <c r="R1028" s="20">
        <v>0</v>
      </c>
      <c r="S1028" s="20">
        <v>0</v>
      </c>
      <c r="T1028" s="55">
        <v>44987</v>
      </c>
      <c r="U1028" s="20"/>
      <c r="V1028" s="20"/>
      <c r="W1028" s="60"/>
      <c r="X1028" s="8"/>
      <c r="Y1028" s="8"/>
      <c r="Z1028" s="8"/>
    </row>
    <row r="1029" spans="1:88" s="83" customFormat="1">
      <c r="A1029" s="25" t="s">
        <v>240</v>
      </c>
      <c r="B1029" s="25" t="s">
        <v>2655</v>
      </c>
      <c r="C1029" s="25" t="s">
        <v>294</v>
      </c>
      <c r="D1029" s="25">
        <v>1</v>
      </c>
      <c r="E1029" s="25" t="s">
        <v>382</v>
      </c>
      <c r="F1029" s="25" t="s">
        <v>104</v>
      </c>
      <c r="G1029" s="96">
        <v>1</v>
      </c>
      <c r="H1029" s="25" t="s">
        <v>295</v>
      </c>
      <c r="I1029" s="25">
        <v>0</v>
      </c>
      <c r="J1029" s="25" t="s">
        <v>104</v>
      </c>
      <c r="K1029" s="25">
        <v>0</v>
      </c>
      <c r="L1029" s="25" t="s">
        <v>104</v>
      </c>
      <c r="M1029" s="25">
        <v>1</v>
      </c>
      <c r="N1029" s="25">
        <v>1</v>
      </c>
      <c r="O1029" s="25">
        <v>50</v>
      </c>
      <c r="P1029" s="25">
        <v>1</v>
      </c>
      <c r="Q1029" s="25">
        <v>2</v>
      </c>
      <c r="R1029" s="25">
        <v>0</v>
      </c>
      <c r="S1029" s="25">
        <v>0</v>
      </c>
      <c r="T1029" s="61">
        <v>44987</v>
      </c>
      <c r="U1029" s="25"/>
      <c r="V1029" s="25"/>
      <c r="W1029" s="62"/>
      <c r="X1029" s="8"/>
      <c r="Y1029" s="8"/>
      <c r="Z1029" s="8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</row>
    <row r="1030" spans="1:88">
      <c r="A1030" s="20" t="s">
        <v>1145</v>
      </c>
      <c r="B1030" s="20" t="s">
        <v>2656</v>
      </c>
      <c r="C1030" s="20" t="s">
        <v>294</v>
      </c>
      <c r="D1030" s="20">
        <v>1</v>
      </c>
      <c r="E1030" s="20" t="s">
        <v>382</v>
      </c>
      <c r="F1030" s="20" t="s">
        <v>2657</v>
      </c>
      <c r="G1030" s="97">
        <v>1</v>
      </c>
      <c r="H1030" s="20" t="s">
        <v>295</v>
      </c>
      <c r="I1030" s="20">
        <v>0</v>
      </c>
      <c r="J1030" s="20" t="s">
        <v>2657</v>
      </c>
      <c r="K1030" s="20">
        <v>0</v>
      </c>
      <c r="L1030" s="20" t="s">
        <v>2657</v>
      </c>
      <c r="M1030" s="20">
        <v>1</v>
      </c>
      <c r="N1030" s="20">
        <v>1</v>
      </c>
      <c r="O1030" s="20">
        <v>50</v>
      </c>
      <c r="P1030" s="20">
        <v>1</v>
      </c>
      <c r="Q1030" s="20">
        <v>2</v>
      </c>
      <c r="R1030" s="20">
        <v>0</v>
      </c>
      <c r="S1030" s="20">
        <v>0</v>
      </c>
      <c r="T1030" s="55">
        <v>44987</v>
      </c>
      <c r="U1030" s="20"/>
      <c r="V1030" s="20"/>
      <c r="W1030" s="60"/>
      <c r="X1030" s="8"/>
      <c r="Y1030" s="8"/>
      <c r="Z1030" s="8"/>
    </row>
    <row r="1031" spans="1:88" s="83" customFormat="1">
      <c r="A1031" s="25" t="s">
        <v>1145</v>
      </c>
      <c r="B1031" s="25" t="s">
        <v>2658</v>
      </c>
      <c r="C1031" s="25" t="s">
        <v>294</v>
      </c>
      <c r="D1031" s="25">
        <v>1</v>
      </c>
      <c r="E1031" s="25" t="s">
        <v>382</v>
      </c>
      <c r="F1031" s="25" t="s">
        <v>2657</v>
      </c>
      <c r="G1031" s="96">
        <v>1</v>
      </c>
      <c r="H1031" s="25" t="s">
        <v>295</v>
      </c>
      <c r="I1031" s="25">
        <v>0</v>
      </c>
      <c r="J1031" s="25" t="s">
        <v>2657</v>
      </c>
      <c r="K1031" s="25">
        <v>0</v>
      </c>
      <c r="L1031" s="25" t="s">
        <v>2659</v>
      </c>
      <c r="M1031" s="25">
        <v>1</v>
      </c>
      <c r="N1031" s="25">
        <v>1</v>
      </c>
      <c r="O1031" s="25">
        <v>50</v>
      </c>
      <c r="P1031" s="25">
        <v>1</v>
      </c>
      <c r="Q1031" s="25">
        <v>2</v>
      </c>
      <c r="R1031" s="25">
        <v>0</v>
      </c>
      <c r="S1031" s="25">
        <v>0</v>
      </c>
      <c r="T1031" s="61">
        <v>44987</v>
      </c>
      <c r="U1031" s="25"/>
      <c r="V1031" s="25"/>
      <c r="W1031" s="62"/>
      <c r="X1031" s="8"/>
      <c r="Y1031" s="8"/>
      <c r="Z1031" s="8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</row>
    <row r="1032" spans="1:88">
      <c r="A1032" s="20" t="s">
        <v>247</v>
      </c>
      <c r="B1032" s="20" t="s">
        <v>2660</v>
      </c>
      <c r="C1032" s="20" t="s">
        <v>294</v>
      </c>
      <c r="D1032" s="20">
        <v>10</v>
      </c>
      <c r="E1032" s="20" t="s">
        <v>382</v>
      </c>
      <c r="F1032" s="20" t="s">
        <v>2661</v>
      </c>
      <c r="G1032" s="97">
        <v>10</v>
      </c>
      <c r="H1032" s="20" t="s">
        <v>295</v>
      </c>
      <c r="I1032" s="20">
        <v>0</v>
      </c>
      <c r="J1032" s="20" t="s">
        <v>2661</v>
      </c>
      <c r="K1032" s="20">
        <v>0</v>
      </c>
      <c r="L1032" s="20" t="s">
        <v>2662</v>
      </c>
      <c r="M1032" s="20">
        <v>1</v>
      </c>
      <c r="N1032" s="20">
        <v>10</v>
      </c>
      <c r="O1032" s="20">
        <v>50</v>
      </c>
      <c r="P1032" s="20">
        <v>1</v>
      </c>
      <c r="Q1032" s="20">
        <v>2</v>
      </c>
      <c r="R1032" s="20">
        <v>0</v>
      </c>
      <c r="S1032" s="20">
        <v>0</v>
      </c>
      <c r="T1032" s="55">
        <v>44987</v>
      </c>
      <c r="U1032" s="20"/>
      <c r="V1032" s="20"/>
      <c r="W1032" s="60"/>
      <c r="X1032" s="8"/>
      <c r="Y1032" s="8"/>
      <c r="Z1032" s="8"/>
    </row>
    <row r="1033" spans="1:88" s="83" customFormat="1">
      <c r="A1033" s="25" t="s">
        <v>669</v>
      </c>
      <c r="B1033" s="25" t="s">
        <v>2663</v>
      </c>
      <c r="C1033" s="25" t="s">
        <v>294</v>
      </c>
      <c r="D1033" s="25">
        <v>1</v>
      </c>
      <c r="E1033" s="25" t="s">
        <v>382</v>
      </c>
      <c r="F1033" s="25" t="s">
        <v>2664</v>
      </c>
      <c r="G1033" s="96">
        <v>1</v>
      </c>
      <c r="H1033" s="25" t="s">
        <v>295</v>
      </c>
      <c r="I1033" s="25">
        <v>0</v>
      </c>
      <c r="J1033" s="25" t="s">
        <v>2664</v>
      </c>
      <c r="K1033" s="25">
        <v>0</v>
      </c>
      <c r="L1033" s="25" t="s">
        <v>2664</v>
      </c>
      <c r="M1033" s="25">
        <v>1</v>
      </c>
      <c r="N1033" s="25">
        <v>1</v>
      </c>
      <c r="O1033" s="25">
        <v>50</v>
      </c>
      <c r="P1033" s="25">
        <v>1</v>
      </c>
      <c r="Q1033" s="25">
        <v>2</v>
      </c>
      <c r="R1033" s="25">
        <v>0</v>
      </c>
      <c r="S1033" s="25">
        <v>0</v>
      </c>
      <c r="T1033" s="61">
        <v>44987</v>
      </c>
      <c r="U1033" s="25"/>
      <c r="V1033" s="25"/>
      <c r="W1033" s="62"/>
      <c r="X1033" s="8"/>
      <c r="Y1033" s="8"/>
      <c r="Z1033" s="8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</row>
    <row r="1034" spans="1:88">
      <c r="A1034" s="20" t="s">
        <v>771</v>
      </c>
      <c r="B1034" s="20" t="s">
        <v>2665</v>
      </c>
      <c r="C1034" s="20" t="s">
        <v>294</v>
      </c>
      <c r="D1034" s="20">
        <v>5</v>
      </c>
      <c r="E1034" s="20" t="s">
        <v>382</v>
      </c>
      <c r="F1034" s="20" t="s">
        <v>2666</v>
      </c>
      <c r="G1034" s="97">
        <v>5</v>
      </c>
      <c r="H1034" s="20" t="s">
        <v>295</v>
      </c>
      <c r="I1034" s="20">
        <v>0</v>
      </c>
      <c r="J1034" s="20" t="s">
        <v>2666</v>
      </c>
      <c r="K1034" s="20">
        <v>0</v>
      </c>
      <c r="L1034" s="20" t="s">
        <v>2666</v>
      </c>
      <c r="M1034" s="20">
        <v>1</v>
      </c>
      <c r="N1034" s="20">
        <v>5</v>
      </c>
      <c r="O1034" s="20">
        <v>50</v>
      </c>
      <c r="P1034" s="20">
        <v>1</v>
      </c>
      <c r="Q1034" s="20">
        <v>2</v>
      </c>
      <c r="R1034" s="20">
        <v>0</v>
      </c>
      <c r="S1034" s="20">
        <v>0</v>
      </c>
      <c r="T1034" s="55">
        <v>44987</v>
      </c>
      <c r="U1034" s="20"/>
      <c r="V1034" s="20"/>
      <c r="W1034" s="60"/>
      <c r="X1034" s="8"/>
      <c r="Y1034" s="8"/>
      <c r="Z1034" s="8"/>
    </row>
    <row r="1035" spans="1:88" s="83" customFormat="1">
      <c r="A1035" s="25" t="s">
        <v>771</v>
      </c>
      <c r="B1035" s="25" t="s">
        <v>2667</v>
      </c>
      <c r="C1035" s="25" t="s">
        <v>294</v>
      </c>
      <c r="D1035" s="25">
        <v>1</v>
      </c>
      <c r="E1035" s="25" t="s">
        <v>382</v>
      </c>
      <c r="F1035" s="25" t="s">
        <v>2668</v>
      </c>
      <c r="G1035" s="96">
        <v>1</v>
      </c>
      <c r="H1035" s="25" t="s">
        <v>295</v>
      </c>
      <c r="I1035" s="25">
        <v>0</v>
      </c>
      <c r="J1035" s="25" t="s">
        <v>2668</v>
      </c>
      <c r="K1035" s="25">
        <v>0</v>
      </c>
      <c r="L1035" s="25" t="s">
        <v>773</v>
      </c>
      <c r="M1035" s="25">
        <v>1</v>
      </c>
      <c r="N1035" s="25">
        <v>1</v>
      </c>
      <c r="O1035" s="25">
        <v>50</v>
      </c>
      <c r="P1035" s="25">
        <v>1</v>
      </c>
      <c r="Q1035" s="25">
        <v>2</v>
      </c>
      <c r="R1035" s="25">
        <v>0</v>
      </c>
      <c r="S1035" s="25">
        <v>0</v>
      </c>
      <c r="T1035" s="61">
        <v>44987</v>
      </c>
      <c r="U1035" s="25"/>
      <c r="V1035" s="25"/>
      <c r="W1035" s="62"/>
      <c r="X1035" s="8"/>
      <c r="Y1035" s="8"/>
      <c r="Z1035" s="8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</row>
    <row r="1036" spans="1:88">
      <c r="A1036" s="20" t="s">
        <v>1709</v>
      </c>
      <c r="B1036" s="20" t="s">
        <v>2669</v>
      </c>
      <c r="C1036" s="20" t="s">
        <v>294</v>
      </c>
      <c r="D1036" s="20">
        <v>500</v>
      </c>
      <c r="E1036" s="20" t="s">
        <v>332</v>
      </c>
      <c r="F1036" s="20" t="s">
        <v>2670</v>
      </c>
      <c r="G1036" s="97">
        <v>1</v>
      </c>
      <c r="H1036" s="20" t="s">
        <v>295</v>
      </c>
      <c r="I1036" s="20">
        <v>0</v>
      </c>
      <c r="J1036" s="20" t="s">
        <v>2670</v>
      </c>
      <c r="K1036" s="20">
        <v>0</v>
      </c>
      <c r="L1036" s="20" t="s">
        <v>2670</v>
      </c>
      <c r="M1036" s="20">
        <v>1</v>
      </c>
      <c r="N1036" s="20">
        <v>1</v>
      </c>
      <c r="O1036" s="20">
        <v>50</v>
      </c>
      <c r="P1036" s="20">
        <v>1</v>
      </c>
      <c r="Q1036" s="20">
        <v>2</v>
      </c>
      <c r="R1036" s="20">
        <v>0</v>
      </c>
      <c r="S1036" s="20">
        <v>0</v>
      </c>
      <c r="T1036" s="55">
        <v>44987</v>
      </c>
      <c r="U1036" s="20"/>
      <c r="V1036" s="20"/>
      <c r="W1036" s="60"/>
      <c r="X1036" s="8"/>
      <c r="Y1036" s="8"/>
      <c r="Z1036" s="8"/>
    </row>
    <row r="1037" spans="1:88" s="83" customFormat="1">
      <c r="A1037" s="25" t="s">
        <v>388</v>
      </c>
      <c r="B1037" s="25" t="s">
        <v>2671</v>
      </c>
      <c r="C1037" s="25" t="s">
        <v>294</v>
      </c>
      <c r="D1037" s="25">
        <v>5</v>
      </c>
      <c r="E1037" s="25" t="s">
        <v>382</v>
      </c>
      <c r="F1037" s="25" t="s">
        <v>2672</v>
      </c>
      <c r="G1037" s="96">
        <v>5</v>
      </c>
      <c r="H1037" s="25" t="s">
        <v>295</v>
      </c>
      <c r="I1037" s="25">
        <v>0</v>
      </c>
      <c r="J1037" s="25" t="s">
        <v>2672</v>
      </c>
      <c r="K1037" s="25">
        <v>0</v>
      </c>
      <c r="L1037" s="25" t="s">
        <v>2673</v>
      </c>
      <c r="M1037" s="25">
        <v>1</v>
      </c>
      <c r="N1037" s="25">
        <v>5</v>
      </c>
      <c r="O1037" s="25">
        <v>50</v>
      </c>
      <c r="P1037" s="25">
        <v>1</v>
      </c>
      <c r="Q1037" s="25">
        <v>2</v>
      </c>
      <c r="R1037" s="25">
        <v>0</v>
      </c>
      <c r="S1037" s="25">
        <v>0</v>
      </c>
      <c r="T1037" s="61">
        <v>44987</v>
      </c>
      <c r="U1037" s="25"/>
      <c r="V1037" s="25"/>
      <c r="W1037" s="62"/>
      <c r="X1037" s="8"/>
      <c r="Y1037" s="8"/>
      <c r="Z1037" s="8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</row>
    <row r="1038" spans="1:88">
      <c r="A1038" s="20" t="s">
        <v>388</v>
      </c>
      <c r="B1038" s="20" t="s">
        <v>2674</v>
      </c>
      <c r="C1038" s="20" t="s">
        <v>294</v>
      </c>
      <c r="D1038" s="20">
        <v>3</v>
      </c>
      <c r="E1038" s="20" t="s">
        <v>382</v>
      </c>
      <c r="F1038" s="20" t="s">
        <v>2675</v>
      </c>
      <c r="G1038" s="97">
        <v>3</v>
      </c>
      <c r="H1038" s="20" t="s">
        <v>382</v>
      </c>
      <c r="I1038" s="20">
        <v>3.13</v>
      </c>
      <c r="J1038" s="20" t="s">
        <v>2675</v>
      </c>
      <c r="K1038" s="20">
        <v>0</v>
      </c>
      <c r="L1038" s="20" t="s">
        <v>2676</v>
      </c>
      <c r="M1038" s="20">
        <v>1</v>
      </c>
      <c r="N1038" s="20">
        <v>4</v>
      </c>
      <c r="O1038" s="20">
        <v>50</v>
      </c>
      <c r="P1038" s="20">
        <v>1</v>
      </c>
      <c r="Q1038" s="20">
        <v>2</v>
      </c>
      <c r="R1038" s="20">
        <v>12.53</v>
      </c>
      <c r="S1038" s="20">
        <v>0</v>
      </c>
      <c r="T1038" s="55">
        <v>44987</v>
      </c>
      <c r="U1038" s="20"/>
      <c r="V1038" s="20"/>
      <c r="W1038" s="60"/>
      <c r="X1038" s="8"/>
      <c r="Y1038" s="8"/>
      <c r="Z1038" s="8"/>
    </row>
    <row r="1039" spans="1:88" s="83" customFormat="1">
      <c r="A1039" s="25" t="s">
        <v>388</v>
      </c>
      <c r="B1039" s="25" t="s">
        <v>2677</v>
      </c>
      <c r="C1039" s="25" t="s">
        <v>294</v>
      </c>
      <c r="D1039" s="25">
        <v>1</v>
      </c>
      <c r="E1039" s="25" t="s">
        <v>382</v>
      </c>
      <c r="F1039" s="25" t="s">
        <v>2678</v>
      </c>
      <c r="G1039" s="96">
        <v>1</v>
      </c>
      <c r="H1039" s="25" t="s">
        <v>295</v>
      </c>
      <c r="I1039" s="25">
        <v>0</v>
      </c>
      <c r="J1039" s="25" t="s">
        <v>2678</v>
      </c>
      <c r="K1039" s="25">
        <v>0</v>
      </c>
      <c r="L1039" s="25" t="s">
        <v>2678</v>
      </c>
      <c r="M1039" s="25">
        <v>1</v>
      </c>
      <c r="N1039" s="25">
        <v>1</v>
      </c>
      <c r="O1039" s="25">
        <v>50</v>
      </c>
      <c r="P1039" s="25">
        <v>1</v>
      </c>
      <c r="Q1039" s="25">
        <v>2</v>
      </c>
      <c r="R1039" s="25">
        <v>0</v>
      </c>
      <c r="S1039" s="25">
        <v>0</v>
      </c>
      <c r="T1039" s="61">
        <v>44987</v>
      </c>
      <c r="U1039" s="25"/>
      <c r="V1039" s="25"/>
      <c r="W1039" s="62"/>
      <c r="X1039" s="8"/>
      <c r="Y1039" s="8"/>
      <c r="Z1039" s="8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</row>
    <row r="1040" spans="1:88">
      <c r="A1040" s="20" t="s">
        <v>2679</v>
      </c>
      <c r="B1040" s="20" t="s">
        <v>2680</v>
      </c>
      <c r="C1040" s="20" t="s">
        <v>294</v>
      </c>
      <c r="D1040" s="20">
        <v>100</v>
      </c>
      <c r="E1040" s="20" t="s">
        <v>332</v>
      </c>
      <c r="F1040" s="20" t="s">
        <v>2681</v>
      </c>
      <c r="G1040" s="97">
        <v>20</v>
      </c>
      <c r="H1040" s="20" t="s">
        <v>295</v>
      </c>
      <c r="I1040" s="20">
        <v>0</v>
      </c>
      <c r="J1040" s="20" t="s">
        <v>2681</v>
      </c>
      <c r="K1040" s="20">
        <v>0</v>
      </c>
      <c r="L1040" s="20" t="s">
        <v>2682</v>
      </c>
      <c r="M1040" s="20">
        <v>1</v>
      </c>
      <c r="N1040" s="20">
        <v>20</v>
      </c>
      <c r="O1040" s="20">
        <v>50</v>
      </c>
      <c r="P1040" s="20">
        <v>1</v>
      </c>
      <c r="Q1040" s="20">
        <v>2</v>
      </c>
      <c r="R1040" s="20">
        <v>0</v>
      </c>
      <c r="S1040" s="20">
        <v>0</v>
      </c>
      <c r="T1040" s="55">
        <v>44987</v>
      </c>
      <c r="U1040" s="20"/>
      <c r="V1040" s="20"/>
      <c r="W1040" s="60"/>
      <c r="X1040" s="8"/>
      <c r="Y1040" s="8"/>
      <c r="Z1040" s="8"/>
    </row>
    <row r="1041" spans="1:88" s="83" customFormat="1">
      <c r="A1041" s="25" t="s">
        <v>2683</v>
      </c>
      <c r="B1041" s="25" t="s">
        <v>2684</v>
      </c>
      <c r="C1041" s="25" t="s">
        <v>294</v>
      </c>
      <c r="D1041" s="25">
        <v>2.5</v>
      </c>
      <c r="E1041" s="25" t="s">
        <v>295</v>
      </c>
      <c r="F1041" s="25" t="s">
        <v>1808</v>
      </c>
      <c r="G1041" s="96">
        <v>2.5</v>
      </c>
      <c r="H1041" s="25" t="s">
        <v>295</v>
      </c>
      <c r="I1041" s="25">
        <v>0</v>
      </c>
      <c r="J1041" s="25" t="s">
        <v>1808</v>
      </c>
      <c r="K1041" s="25"/>
      <c r="L1041" s="25" t="s">
        <v>2685</v>
      </c>
      <c r="M1041" s="25">
        <v>1</v>
      </c>
      <c r="N1041" s="25">
        <v>2</v>
      </c>
      <c r="O1041" s="25">
        <v>50</v>
      </c>
      <c r="P1041" s="25">
        <v>1</v>
      </c>
      <c r="Q1041" s="25">
        <v>2</v>
      </c>
      <c r="R1041" s="25">
        <v>0</v>
      </c>
      <c r="S1041" s="25">
        <v>0</v>
      </c>
      <c r="T1041" s="61">
        <v>44987</v>
      </c>
      <c r="U1041" s="25"/>
      <c r="V1041" s="25"/>
      <c r="W1041" s="62"/>
      <c r="X1041" s="8"/>
      <c r="Y1041" s="8"/>
      <c r="Z1041" s="8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</row>
    <row r="1042" spans="1:88">
      <c r="A1042" s="20" t="s">
        <v>1372</v>
      </c>
      <c r="B1042" s="20" t="s">
        <v>2686</v>
      </c>
      <c r="C1042" s="20" t="s">
        <v>294</v>
      </c>
      <c r="D1042" s="20">
        <v>1.6</v>
      </c>
      <c r="E1042" s="20" t="s">
        <v>382</v>
      </c>
      <c r="F1042" s="20" t="s">
        <v>2687</v>
      </c>
      <c r="G1042" s="97">
        <v>1.6</v>
      </c>
      <c r="H1042" s="20" t="s">
        <v>295</v>
      </c>
      <c r="I1042" s="20">
        <v>0</v>
      </c>
      <c r="J1042" s="20" t="s">
        <v>2687</v>
      </c>
      <c r="K1042" s="20">
        <v>0</v>
      </c>
      <c r="L1042" s="20" t="s">
        <v>2687</v>
      </c>
      <c r="M1042" s="20">
        <v>1</v>
      </c>
      <c r="N1042" s="20">
        <v>1</v>
      </c>
      <c r="O1042" s="20">
        <v>50</v>
      </c>
      <c r="P1042" s="20">
        <v>1.6</v>
      </c>
      <c r="Q1042" s="20">
        <v>2</v>
      </c>
      <c r="R1042" s="20">
        <v>0</v>
      </c>
      <c r="S1042" s="20">
        <v>0</v>
      </c>
      <c r="T1042" s="55">
        <v>44987</v>
      </c>
      <c r="U1042" s="20"/>
      <c r="V1042" s="20"/>
      <c r="W1042" s="60"/>
      <c r="X1042" s="8"/>
      <c r="Y1042" s="8"/>
      <c r="Z1042" s="8"/>
    </row>
    <row r="1043" spans="1:88" s="83" customFormat="1">
      <c r="A1043" s="25" t="s">
        <v>2688</v>
      </c>
      <c r="B1043" s="25" t="s">
        <v>2689</v>
      </c>
      <c r="C1043" s="25" t="s">
        <v>294</v>
      </c>
      <c r="D1043" s="25">
        <v>8</v>
      </c>
      <c r="E1043" s="25" t="s">
        <v>295</v>
      </c>
      <c r="F1043" s="25" t="s">
        <v>2690</v>
      </c>
      <c r="G1043" s="96">
        <v>8</v>
      </c>
      <c r="H1043" s="25" t="s">
        <v>295</v>
      </c>
      <c r="I1043" s="25">
        <v>0</v>
      </c>
      <c r="J1043" s="25" t="s">
        <v>2690</v>
      </c>
      <c r="K1043" s="25">
        <v>0</v>
      </c>
      <c r="L1043" s="25" t="s">
        <v>2691</v>
      </c>
      <c r="M1043" s="25">
        <v>1</v>
      </c>
      <c r="N1043" s="25">
        <v>8</v>
      </c>
      <c r="O1043" s="25">
        <v>50</v>
      </c>
      <c r="P1043" s="25">
        <v>1</v>
      </c>
      <c r="Q1043" s="25">
        <v>2</v>
      </c>
      <c r="R1043" s="25">
        <v>0</v>
      </c>
      <c r="S1043" s="25">
        <v>0</v>
      </c>
      <c r="T1043" s="61">
        <v>44987</v>
      </c>
      <c r="U1043" s="25"/>
      <c r="V1043" s="25"/>
      <c r="W1043" s="62"/>
      <c r="X1043" s="8"/>
      <c r="Y1043" s="8"/>
      <c r="Z1043" s="8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</row>
    <row r="1044" spans="1:88">
      <c r="A1044" s="20" t="s">
        <v>1405</v>
      </c>
      <c r="B1044" s="20" t="s">
        <v>2692</v>
      </c>
      <c r="C1044" s="20" t="s">
        <v>294</v>
      </c>
      <c r="D1044" s="20">
        <v>24</v>
      </c>
      <c r="E1044" s="20" t="s">
        <v>295</v>
      </c>
      <c r="F1044" s="20" t="s">
        <v>1389</v>
      </c>
      <c r="G1044" s="97">
        <v>24</v>
      </c>
      <c r="H1044" s="20" t="s">
        <v>295</v>
      </c>
      <c r="I1044" s="20">
        <v>0</v>
      </c>
      <c r="J1044" s="20" t="s">
        <v>1389</v>
      </c>
      <c r="K1044" s="20">
        <v>0</v>
      </c>
      <c r="L1044" s="20" t="s">
        <v>1389</v>
      </c>
      <c r="M1044" s="20">
        <v>1</v>
      </c>
      <c r="N1044" s="20">
        <v>24</v>
      </c>
      <c r="O1044" s="20">
        <v>50</v>
      </c>
      <c r="P1044" s="20">
        <v>1</v>
      </c>
      <c r="Q1044" s="20">
        <v>2</v>
      </c>
      <c r="R1044" s="20">
        <v>0</v>
      </c>
      <c r="S1044" s="20">
        <v>0</v>
      </c>
      <c r="T1044" s="55">
        <v>44987</v>
      </c>
      <c r="U1044" s="20"/>
      <c r="V1044" s="20"/>
      <c r="W1044" s="60"/>
      <c r="X1044" s="8"/>
      <c r="Y1044" s="8"/>
      <c r="Z1044" s="8"/>
    </row>
    <row r="1045" spans="1:88" s="83" customFormat="1">
      <c r="A1045" s="25" t="s">
        <v>1405</v>
      </c>
      <c r="B1045" s="25" t="s">
        <v>2693</v>
      </c>
      <c r="C1045" s="25" t="s">
        <v>294</v>
      </c>
      <c r="D1045" s="25">
        <v>24</v>
      </c>
      <c r="E1045" s="25" t="s">
        <v>295</v>
      </c>
      <c r="F1045" s="25" t="s">
        <v>1407</v>
      </c>
      <c r="G1045" s="96">
        <v>24</v>
      </c>
      <c r="H1045" s="25" t="s">
        <v>295</v>
      </c>
      <c r="I1045" s="25">
        <v>0</v>
      </c>
      <c r="J1045" s="25" t="s">
        <v>1407</v>
      </c>
      <c r="K1045" s="25">
        <v>0</v>
      </c>
      <c r="L1045" s="25" t="s">
        <v>1407</v>
      </c>
      <c r="M1045" s="25">
        <v>1</v>
      </c>
      <c r="N1045" s="25">
        <v>24</v>
      </c>
      <c r="O1045" s="25">
        <v>50</v>
      </c>
      <c r="P1045" s="25">
        <v>1</v>
      </c>
      <c r="Q1045" s="25">
        <v>2</v>
      </c>
      <c r="R1045" s="25">
        <v>0</v>
      </c>
      <c r="S1045" s="25">
        <v>0</v>
      </c>
      <c r="T1045" s="61">
        <v>44987</v>
      </c>
      <c r="U1045" s="25"/>
      <c r="V1045" s="25"/>
      <c r="W1045" s="62"/>
      <c r="X1045" s="8"/>
      <c r="Y1045" s="8"/>
      <c r="Z1045" s="8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</row>
    <row r="1046" spans="1:88">
      <c r="A1046" s="20" t="s">
        <v>1640</v>
      </c>
      <c r="B1046" s="20" t="s">
        <v>1640</v>
      </c>
      <c r="C1046" s="20" t="s">
        <v>294</v>
      </c>
      <c r="D1046" s="20">
        <v>25</v>
      </c>
      <c r="E1046" s="20" t="s">
        <v>295</v>
      </c>
      <c r="F1046" s="20" t="s">
        <v>2694</v>
      </c>
      <c r="G1046" s="97">
        <v>25</v>
      </c>
      <c r="H1046" s="20" t="s">
        <v>295</v>
      </c>
      <c r="I1046" s="20">
        <v>0</v>
      </c>
      <c r="J1046" s="20" t="s">
        <v>2694</v>
      </c>
      <c r="K1046" s="20">
        <v>0</v>
      </c>
      <c r="L1046" s="20" t="s">
        <v>2694</v>
      </c>
      <c r="M1046" s="20">
        <v>1</v>
      </c>
      <c r="N1046" s="20">
        <v>25</v>
      </c>
      <c r="O1046" s="20">
        <v>50</v>
      </c>
      <c r="P1046" s="20">
        <v>1</v>
      </c>
      <c r="Q1046" s="20">
        <v>2</v>
      </c>
      <c r="R1046" s="20">
        <v>0</v>
      </c>
      <c r="S1046" s="20">
        <v>0</v>
      </c>
      <c r="T1046" s="55">
        <v>44987</v>
      </c>
      <c r="U1046" s="20"/>
      <c r="V1046" s="20"/>
      <c r="W1046" s="60"/>
      <c r="X1046" s="8"/>
      <c r="Y1046" s="8"/>
      <c r="Z1046" s="8"/>
    </row>
    <row r="1047" spans="1:88" s="83" customFormat="1">
      <c r="A1047" s="25" t="s">
        <v>1640</v>
      </c>
      <c r="B1047" s="25" t="s">
        <v>2415</v>
      </c>
      <c r="C1047" s="25" t="s">
        <v>294</v>
      </c>
      <c r="D1047" s="25">
        <v>25</v>
      </c>
      <c r="E1047" s="25" t="s">
        <v>295</v>
      </c>
      <c r="F1047" s="25" t="s">
        <v>2694</v>
      </c>
      <c r="G1047" s="96">
        <v>60</v>
      </c>
      <c r="H1047" s="25" t="s">
        <v>295</v>
      </c>
      <c r="I1047" s="25">
        <v>0</v>
      </c>
      <c r="J1047" s="25" t="s">
        <v>2694</v>
      </c>
      <c r="K1047" s="25">
        <v>0</v>
      </c>
      <c r="L1047" s="25" t="s">
        <v>2416</v>
      </c>
      <c r="M1047" s="25">
        <v>1</v>
      </c>
      <c r="N1047" s="25">
        <v>60</v>
      </c>
      <c r="O1047" s="25">
        <v>50</v>
      </c>
      <c r="P1047" s="25">
        <v>1</v>
      </c>
      <c r="Q1047" s="25">
        <v>2</v>
      </c>
      <c r="R1047" s="25">
        <v>0</v>
      </c>
      <c r="S1047" s="25">
        <v>0</v>
      </c>
      <c r="T1047" s="61">
        <v>44987</v>
      </c>
      <c r="U1047" s="25"/>
      <c r="V1047" s="25"/>
      <c r="W1047" s="62"/>
      <c r="X1047" s="8"/>
      <c r="Y1047" s="8"/>
      <c r="Z1047" s="8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</row>
    <row r="1048" spans="1:88">
      <c r="A1048" s="20" t="s">
        <v>2695</v>
      </c>
      <c r="B1048" s="20" t="s">
        <v>2695</v>
      </c>
      <c r="C1048" s="20" t="s">
        <v>294</v>
      </c>
      <c r="D1048" s="20">
        <v>1</v>
      </c>
      <c r="E1048" s="20" t="s">
        <v>295</v>
      </c>
      <c r="F1048" s="20" t="s">
        <v>2696</v>
      </c>
      <c r="G1048" s="97">
        <v>6</v>
      </c>
      <c r="H1048" s="20" t="s">
        <v>295</v>
      </c>
      <c r="I1048" s="20">
        <v>0.77</v>
      </c>
      <c r="J1048" s="20" t="s">
        <v>2696</v>
      </c>
      <c r="K1048" s="20">
        <v>0</v>
      </c>
      <c r="L1048" s="20" t="s">
        <v>2697</v>
      </c>
      <c r="M1048" s="20">
        <v>1</v>
      </c>
      <c r="N1048" s="20">
        <v>6</v>
      </c>
      <c r="O1048" s="20">
        <v>50</v>
      </c>
      <c r="P1048" s="20">
        <v>1</v>
      </c>
      <c r="Q1048" s="20">
        <v>2</v>
      </c>
      <c r="R1048" s="20">
        <v>4.63</v>
      </c>
      <c r="S1048" s="20">
        <v>0</v>
      </c>
      <c r="T1048" s="55">
        <v>44987</v>
      </c>
      <c r="U1048" s="20"/>
      <c r="V1048" s="20"/>
      <c r="W1048" s="60"/>
      <c r="X1048" s="8"/>
      <c r="Y1048" s="8"/>
      <c r="Z1048" s="8"/>
    </row>
    <row r="1049" spans="1:88" s="83" customFormat="1">
      <c r="A1049" s="25" t="s">
        <v>2698</v>
      </c>
      <c r="B1049" s="25" t="s">
        <v>2698</v>
      </c>
      <c r="C1049" s="25" t="s">
        <v>294</v>
      </c>
      <c r="D1049" s="25">
        <v>1</v>
      </c>
      <c r="E1049" s="25" t="s">
        <v>295</v>
      </c>
      <c r="F1049" s="25" t="s">
        <v>2699</v>
      </c>
      <c r="G1049" s="96">
        <v>1</v>
      </c>
      <c r="H1049" s="25" t="s">
        <v>295</v>
      </c>
      <c r="I1049" s="25">
        <v>0</v>
      </c>
      <c r="J1049" s="25" t="s">
        <v>2699</v>
      </c>
      <c r="K1049" s="25">
        <v>0</v>
      </c>
      <c r="L1049" s="25" t="s">
        <v>2700</v>
      </c>
      <c r="M1049" s="25">
        <v>1</v>
      </c>
      <c r="N1049" s="25">
        <v>1</v>
      </c>
      <c r="O1049" s="25">
        <v>50</v>
      </c>
      <c r="P1049" s="25">
        <v>1</v>
      </c>
      <c r="Q1049" s="25">
        <v>2</v>
      </c>
      <c r="R1049" s="25">
        <v>0</v>
      </c>
      <c r="S1049" s="25">
        <v>0</v>
      </c>
      <c r="T1049" s="61">
        <v>44987</v>
      </c>
      <c r="U1049" s="25"/>
      <c r="V1049" s="25"/>
      <c r="W1049" s="62"/>
      <c r="X1049" s="8"/>
      <c r="Y1049" s="8"/>
      <c r="Z1049" s="8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</row>
    <row r="1050" spans="1:88">
      <c r="A1050" s="20" t="s">
        <v>2698</v>
      </c>
      <c r="B1050" s="20" t="s">
        <v>2701</v>
      </c>
      <c r="C1050" s="20" t="s">
        <v>294</v>
      </c>
      <c r="D1050" s="20">
        <v>6</v>
      </c>
      <c r="E1050" s="20" t="s">
        <v>295</v>
      </c>
      <c r="F1050" s="20" t="s">
        <v>2702</v>
      </c>
      <c r="G1050" s="97">
        <v>6</v>
      </c>
      <c r="H1050" s="20" t="s">
        <v>295</v>
      </c>
      <c r="I1050" s="20">
        <v>0</v>
      </c>
      <c r="J1050" s="20" t="s">
        <v>2702</v>
      </c>
      <c r="K1050" s="20"/>
      <c r="L1050" s="20" t="s">
        <v>2703</v>
      </c>
      <c r="M1050" s="20">
        <v>1</v>
      </c>
      <c r="N1050" s="20">
        <v>6</v>
      </c>
      <c r="O1050" s="20">
        <v>50</v>
      </c>
      <c r="P1050" s="20">
        <v>1</v>
      </c>
      <c r="Q1050" s="20">
        <v>2</v>
      </c>
      <c r="R1050" s="20">
        <v>0</v>
      </c>
      <c r="S1050" s="20">
        <v>0</v>
      </c>
      <c r="T1050" s="55">
        <v>44987</v>
      </c>
      <c r="U1050" s="20"/>
      <c r="V1050" s="20"/>
      <c r="W1050" s="60"/>
      <c r="X1050" s="8"/>
      <c r="Y1050" s="8"/>
      <c r="Z1050" s="8"/>
    </row>
    <row r="1051" spans="1:88" s="83" customFormat="1">
      <c r="A1051" s="25" t="s">
        <v>2698</v>
      </c>
      <c r="B1051" s="25" t="s">
        <v>2704</v>
      </c>
      <c r="C1051" s="25" t="s">
        <v>294</v>
      </c>
      <c r="D1051" s="25">
        <v>1</v>
      </c>
      <c r="E1051" s="25" t="s">
        <v>295</v>
      </c>
      <c r="F1051" s="25" t="s">
        <v>2705</v>
      </c>
      <c r="G1051" s="96">
        <v>1</v>
      </c>
      <c r="H1051" s="25" t="s">
        <v>295</v>
      </c>
      <c r="I1051" s="25">
        <v>0</v>
      </c>
      <c r="J1051" s="25" t="s">
        <v>2705</v>
      </c>
      <c r="K1051" s="25"/>
      <c r="L1051" s="25" t="s">
        <v>2706</v>
      </c>
      <c r="M1051" s="25">
        <v>1</v>
      </c>
      <c r="N1051" s="25">
        <v>1</v>
      </c>
      <c r="O1051" s="25">
        <v>50</v>
      </c>
      <c r="P1051" s="25">
        <v>1</v>
      </c>
      <c r="Q1051" s="25">
        <v>2</v>
      </c>
      <c r="R1051" s="25">
        <v>0</v>
      </c>
      <c r="S1051" s="25">
        <v>0</v>
      </c>
      <c r="T1051" s="61">
        <v>44987</v>
      </c>
      <c r="U1051" s="25"/>
      <c r="V1051" s="25"/>
      <c r="W1051" s="62"/>
      <c r="X1051" s="8"/>
      <c r="Y1051" s="8"/>
      <c r="Z1051" s="8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</row>
    <row r="1052" spans="1:88">
      <c r="A1052" s="20" t="s">
        <v>732</v>
      </c>
      <c r="B1052" s="20" t="s">
        <v>2707</v>
      </c>
      <c r="C1052" s="20" t="s">
        <v>294</v>
      </c>
      <c r="D1052" s="20">
        <v>1</v>
      </c>
      <c r="E1052" s="20" t="s">
        <v>295</v>
      </c>
      <c r="F1052" s="20" t="s">
        <v>2708</v>
      </c>
      <c r="G1052" s="97">
        <v>4</v>
      </c>
      <c r="H1052" s="20" t="s">
        <v>295</v>
      </c>
      <c r="I1052" s="20">
        <v>0</v>
      </c>
      <c r="J1052" s="20" t="s">
        <v>2708</v>
      </c>
      <c r="K1052" s="20">
        <v>0</v>
      </c>
      <c r="L1052" s="20" t="s">
        <v>2708</v>
      </c>
      <c r="M1052" s="20">
        <v>1</v>
      </c>
      <c r="N1052" s="20">
        <v>4</v>
      </c>
      <c r="O1052" s="20">
        <v>50</v>
      </c>
      <c r="P1052" s="20">
        <v>1</v>
      </c>
      <c r="Q1052" s="20">
        <v>2</v>
      </c>
      <c r="R1052" s="20">
        <v>0</v>
      </c>
      <c r="S1052" s="20">
        <v>0</v>
      </c>
      <c r="T1052" s="55">
        <v>44987</v>
      </c>
      <c r="U1052" s="20"/>
      <c r="V1052" s="20"/>
      <c r="W1052" s="60"/>
      <c r="X1052" s="8"/>
      <c r="Y1052" s="8"/>
      <c r="Z1052" s="8"/>
    </row>
    <row r="1053" spans="1:88" s="83" customFormat="1">
      <c r="A1053" s="25" t="s">
        <v>732</v>
      </c>
      <c r="B1053" s="25" t="s">
        <v>732</v>
      </c>
      <c r="C1053" s="25" t="s">
        <v>294</v>
      </c>
      <c r="D1053" s="25">
        <v>1</v>
      </c>
      <c r="E1053" s="25" t="s">
        <v>295</v>
      </c>
      <c r="F1053" s="25" t="s">
        <v>2709</v>
      </c>
      <c r="G1053" s="96">
        <v>1</v>
      </c>
      <c r="H1053" s="25" t="s">
        <v>295</v>
      </c>
      <c r="I1053" s="25">
        <v>0</v>
      </c>
      <c r="J1053" s="25" t="s">
        <v>2709</v>
      </c>
      <c r="K1053" s="25">
        <v>0</v>
      </c>
      <c r="L1053" s="25" t="s">
        <v>2709</v>
      </c>
      <c r="M1053" s="25">
        <v>1</v>
      </c>
      <c r="N1053" s="25">
        <v>1</v>
      </c>
      <c r="O1053" s="25">
        <v>50</v>
      </c>
      <c r="P1053" s="25">
        <v>1</v>
      </c>
      <c r="Q1053" s="25">
        <v>2</v>
      </c>
      <c r="R1053" s="25">
        <v>0</v>
      </c>
      <c r="S1053" s="25">
        <v>0</v>
      </c>
      <c r="T1053" s="61">
        <v>44987</v>
      </c>
      <c r="U1053" s="25"/>
      <c r="V1053" s="25"/>
      <c r="W1053" s="62"/>
      <c r="X1053" s="8"/>
      <c r="Y1053" s="8"/>
      <c r="Z1053" s="8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</row>
    <row r="1054" spans="1:88">
      <c r="A1054" s="20" t="s">
        <v>1163</v>
      </c>
      <c r="B1054" s="20" t="s">
        <v>1163</v>
      </c>
      <c r="C1054" s="20" t="s">
        <v>294</v>
      </c>
      <c r="D1054" s="20">
        <v>1</v>
      </c>
      <c r="E1054" s="20" t="s">
        <v>382</v>
      </c>
      <c r="F1054" s="20" t="s">
        <v>1165</v>
      </c>
      <c r="G1054" s="97">
        <v>1</v>
      </c>
      <c r="H1054" s="20" t="s">
        <v>295</v>
      </c>
      <c r="I1054" s="20">
        <v>0</v>
      </c>
      <c r="J1054" s="20" t="s">
        <v>1165</v>
      </c>
      <c r="K1054" s="20">
        <v>0</v>
      </c>
      <c r="L1054" s="20" t="s">
        <v>239</v>
      </c>
      <c r="M1054" s="20">
        <v>1</v>
      </c>
      <c r="N1054" s="20">
        <v>1</v>
      </c>
      <c r="O1054" s="20">
        <v>50</v>
      </c>
      <c r="P1054" s="20">
        <v>1</v>
      </c>
      <c r="Q1054" s="20">
        <v>2</v>
      </c>
      <c r="R1054" s="20">
        <v>0</v>
      </c>
      <c r="S1054" s="20">
        <v>0</v>
      </c>
      <c r="T1054" s="55">
        <v>44987</v>
      </c>
      <c r="U1054" s="20"/>
      <c r="V1054" s="20"/>
      <c r="W1054" s="60"/>
      <c r="X1054" s="8"/>
      <c r="Y1054" s="8"/>
      <c r="Z1054" s="8"/>
    </row>
    <row r="1055" spans="1:88" s="83" customFormat="1">
      <c r="A1055" s="25" t="s">
        <v>2710</v>
      </c>
      <c r="B1055" s="25" t="s">
        <v>2710</v>
      </c>
      <c r="C1055" s="25" t="s">
        <v>294</v>
      </c>
      <c r="D1055" s="25">
        <v>150</v>
      </c>
      <c r="E1055" s="25" t="s">
        <v>332</v>
      </c>
      <c r="F1055" s="25" t="s">
        <v>2711</v>
      </c>
      <c r="G1055" s="96">
        <v>1</v>
      </c>
      <c r="H1055" s="25" t="s">
        <v>295</v>
      </c>
      <c r="I1055" s="25">
        <v>0</v>
      </c>
      <c r="J1055" s="25" t="s">
        <v>2711</v>
      </c>
      <c r="K1055" s="25">
        <v>0</v>
      </c>
      <c r="L1055" s="25" t="s">
        <v>2712</v>
      </c>
      <c r="M1055" s="25">
        <v>1</v>
      </c>
      <c r="N1055" s="25">
        <v>1</v>
      </c>
      <c r="O1055" s="25">
        <v>50</v>
      </c>
      <c r="P1055" s="25">
        <v>1</v>
      </c>
      <c r="Q1055" s="25">
        <v>2</v>
      </c>
      <c r="R1055" s="25">
        <v>0</v>
      </c>
      <c r="S1055" s="25">
        <v>0</v>
      </c>
      <c r="T1055" s="61">
        <v>44987</v>
      </c>
      <c r="U1055" s="25"/>
      <c r="V1055" s="25"/>
      <c r="W1055" s="62"/>
      <c r="X1055" s="8"/>
      <c r="Y1055" s="8"/>
      <c r="Z1055" s="8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</row>
    <row r="1056" spans="1:88">
      <c r="A1056" s="20" t="s">
        <v>1861</v>
      </c>
      <c r="B1056" s="20" t="s">
        <v>1861</v>
      </c>
      <c r="C1056" s="20" t="s">
        <v>294</v>
      </c>
      <c r="D1056" s="20">
        <v>20</v>
      </c>
      <c r="E1056" s="20" t="s">
        <v>382</v>
      </c>
      <c r="F1056" s="20" t="s">
        <v>2713</v>
      </c>
      <c r="G1056" s="97">
        <v>20</v>
      </c>
      <c r="H1056" s="20" t="s">
        <v>295</v>
      </c>
      <c r="I1056" s="20">
        <v>0</v>
      </c>
      <c r="J1056" s="20" t="s">
        <v>2713</v>
      </c>
      <c r="K1056" s="20">
        <v>0</v>
      </c>
      <c r="L1056" s="20" t="s">
        <v>2713</v>
      </c>
      <c r="M1056" s="20">
        <v>1</v>
      </c>
      <c r="N1056" s="20">
        <v>20</v>
      </c>
      <c r="O1056" s="20">
        <v>50</v>
      </c>
      <c r="P1056" s="20">
        <v>1</v>
      </c>
      <c r="Q1056" s="20">
        <v>2</v>
      </c>
      <c r="R1056" s="20">
        <v>0</v>
      </c>
      <c r="S1056" s="20">
        <v>0</v>
      </c>
      <c r="T1056" s="55">
        <v>44987</v>
      </c>
      <c r="U1056" s="20"/>
      <c r="V1056" s="20"/>
      <c r="W1056" s="60"/>
      <c r="X1056" s="8"/>
      <c r="Y1056" s="8"/>
      <c r="Z1056" s="8"/>
    </row>
    <row r="1057" spans="1:88" s="83" customFormat="1">
      <c r="A1057" s="25" t="s">
        <v>2714</v>
      </c>
      <c r="B1057" s="25" t="s">
        <v>2714</v>
      </c>
      <c r="C1057" s="25" t="s">
        <v>294</v>
      </c>
      <c r="D1057" s="25">
        <v>1</v>
      </c>
      <c r="E1057" s="25" t="s">
        <v>295</v>
      </c>
      <c r="F1057" s="25" t="s">
        <v>2715</v>
      </c>
      <c r="G1057" s="96">
        <v>4</v>
      </c>
      <c r="H1057" s="25" t="s">
        <v>295</v>
      </c>
      <c r="I1057" s="25">
        <v>7.54</v>
      </c>
      <c r="J1057" s="25" t="s">
        <v>2715</v>
      </c>
      <c r="K1057" s="25">
        <v>0</v>
      </c>
      <c r="L1057" s="25" t="s">
        <v>2716</v>
      </c>
      <c r="M1057" s="25">
        <v>1</v>
      </c>
      <c r="N1057" s="25">
        <v>4</v>
      </c>
      <c r="O1057" s="25">
        <v>50</v>
      </c>
      <c r="P1057" s="25">
        <v>1</v>
      </c>
      <c r="Q1057" s="25">
        <v>2</v>
      </c>
      <c r="R1057" s="25">
        <v>30.16</v>
      </c>
      <c r="S1057" s="25">
        <v>0</v>
      </c>
      <c r="T1057" s="61">
        <v>44987</v>
      </c>
      <c r="U1057" s="25"/>
      <c r="V1057" s="25"/>
      <c r="W1057" s="62"/>
      <c r="X1057" s="8"/>
      <c r="Y1057" s="8"/>
      <c r="Z1057" s="8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</row>
    <row r="1058" spans="1:88">
      <c r="A1058" s="20" t="s">
        <v>1081</v>
      </c>
      <c r="B1058" s="20" t="s">
        <v>2717</v>
      </c>
      <c r="C1058" s="20" t="s">
        <v>294</v>
      </c>
      <c r="D1058" s="20">
        <v>2</v>
      </c>
      <c r="E1058" s="20" t="s">
        <v>382</v>
      </c>
      <c r="F1058" s="20" t="s">
        <v>2718</v>
      </c>
      <c r="G1058" s="97">
        <v>2</v>
      </c>
      <c r="H1058" s="20" t="s">
        <v>295</v>
      </c>
      <c r="I1058" s="20">
        <v>0</v>
      </c>
      <c r="J1058" s="20" t="s">
        <v>2718</v>
      </c>
      <c r="K1058" s="20">
        <v>0</v>
      </c>
      <c r="L1058" s="20" t="s">
        <v>2719</v>
      </c>
      <c r="M1058" s="20">
        <v>1</v>
      </c>
      <c r="N1058" s="20">
        <v>2</v>
      </c>
      <c r="O1058" s="20">
        <v>50</v>
      </c>
      <c r="P1058" s="20">
        <v>1</v>
      </c>
      <c r="Q1058" s="20">
        <v>2</v>
      </c>
      <c r="R1058" s="20">
        <v>0</v>
      </c>
      <c r="S1058" s="20">
        <v>0</v>
      </c>
      <c r="T1058" s="55">
        <v>44987</v>
      </c>
      <c r="U1058" s="20"/>
      <c r="V1058" s="20"/>
      <c r="W1058" s="60"/>
      <c r="X1058" s="8"/>
      <c r="Y1058" s="8"/>
      <c r="Z1058" s="8"/>
    </row>
    <row r="1059" spans="1:88" s="83" customFormat="1">
      <c r="A1059" s="25" t="s">
        <v>2720</v>
      </c>
      <c r="B1059" s="25" t="s">
        <v>2720</v>
      </c>
      <c r="C1059" s="25" t="s">
        <v>294</v>
      </c>
      <c r="D1059" s="25">
        <v>1</v>
      </c>
      <c r="E1059" s="25" t="s">
        <v>295</v>
      </c>
      <c r="F1059" s="25" t="s">
        <v>2721</v>
      </c>
      <c r="G1059" s="96">
        <v>2</v>
      </c>
      <c r="H1059" s="25" t="s">
        <v>295</v>
      </c>
      <c r="I1059" s="25">
        <v>0</v>
      </c>
      <c r="J1059" s="25" t="s">
        <v>2721</v>
      </c>
      <c r="K1059" s="25">
        <v>0</v>
      </c>
      <c r="L1059" s="25" t="s">
        <v>2722</v>
      </c>
      <c r="M1059" s="25">
        <v>1</v>
      </c>
      <c r="N1059" s="25">
        <v>2</v>
      </c>
      <c r="O1059" s="25">
        <v>50</v>
      </c>
      <c r="P1059" s="25">
        <v>1</v>
      </c>
      <c r="Q1059" s="25">
        <v>2</v>
      </c>
      <c r="R1059" s="25">
        <v>0</v>
      </c>
      <c r="S1059" s="25">
        <v>0</v>
      </c>
      <c r="T1059" s="61">
        <v>44987</v>
      </c>
      <c r="U1059" s="25"/>
      <c r="V1059" s="25"/>
      <c r="W1059" s="62"/>
      <c r="X1059" s="8"/>
      <c r="Y1059" s="8"/>
      <c r="Z1059" s="8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</row>
    <row r="1060" spans="1:88">
      <c r="A1060" s="20" t="s">
        <v>2723</v>
      </c>
      <c r="B1060" s="20" t="s">
        <v>2723</v>
      </c>
      <c r="C1060" s="20" t="s">
        <v>294</v>
      </c>
      <c r="D1060" s="20">
        <v>2</v>
      </c>
      <c r="E1060" s="20" t="s">
        <v>382</v>
      </c>
      <c r="F1060" s="20" t="s">
        <v>2724</v>
      </c>
      <c r="G1060" s="97">
        <v>2</v>
      </c>
      <c r="H1060" s="20" t="s">
        <v>295</v>
      </c>
      <c r="I1060" s="20">
        <v>0</v>
      </c>
      <c r="J1060" s="20" t="s">
        <v>2724</v>
      </c>
      <c r="K1060" s="20">
        <v>0</v>
      </c>
      <c r="L1060" s="20" t="s">
        <v>2724</v>
      </c>
      <c r="M1060" s="20">
        <v>1</v>
      </c>
      <c r="N1060" s="20">
        <v>2</v>
      </c>
      <c r="O1060" s="20">
        <v>50</v>
      </c>
      <c r="P1060" s="20">
        <v>1</v>
      </c>
      <c r="Q1060" s="20">
        <v>2</v>
      </c>
      <c r="R1060" s="20">
        <v>0</v>
      </c>
      <c r="S1060" s="20">
        <v>0</v>
      </c>
      <c r="T1060" s="55">
        <v>44987</v>
      </c>
      <c r="U1060" s="20"/>
      <c r="V1060" s="20"/>
      <c r="W1060" s="60"/>
      <c r="X1060" s="8"/>
      <c r="Y1060" s="8"/>
      <c r="Z1060" s="8"/>
    </row>
    <row r="1061" spans="1:88" s="83" customFormat="1">
      <c r="A1061" s="25" t="s">
        <v>2725</v>
      </c>
      <c r="B1061" s="25" t="s">
        <v>2725</v>
      </c>
      <c r="C1061" s="25" t="s">
        <v>294</v>
      </c>
      <c r="D1061" s="25">
        <v>25</v>
      </c>
      <c r="E1061" s="25" t="s">
        <v>382</v>
      </c>
      <c r="F1061" s="25" t="s">
        <v>2726</v>
      </c>
      <c r="G1061" s="96">
        <v>25</v>
      </c>
      <c r="H1061" s="25" t="s">
        <v>295</v>
      </c>
      <c r="I1061" s="25">
        <v>0</v>
      </c>
      <c r="J1061" s="25" t="s">
        <v>2726</v>
      </c>
      <c r="K1061" s="25">
        <v>0</v>
      </c>
      <c r="L1061" s="25" t="s">
        <v>2727</v>
      </c>
      <c r="M1061" s="25">
        <v>1</v>
      </c>
      <c r="N1061" s="25">
        <v>25</v>
      </c>
      <c r="O1061" s="25">
        <v>50</v>
      </c>
      <c r="P1061" s="25">
        <v>1</v>
      </c>
      <c r="Q1061" s="25">
        <v>2</v>
      </c>
      <c r="R1061" s="25">
        <v>0</v>
      </c>
      <c r="S1061" s="25">
        <v>0</v>
      </c>
      <c r="T1061" s="61">
        <v>44987</v>
      </c>
      <c r="U1061" s="25"/>
      <c r="V1061" s="25"/>
      <c r="W1061" s="62"/>
      <c r="X1061" s="8"/>
      <c r="Y1061" s="8"/>
      <c r="Z1061" s="8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</row>
    <row r="1062" spans="1:88">
      <c r="A1062" s="20" t="s">
        <v>2725</v>
      </c>
      <c r="B1062" s="20" t="s">
        <v>2728</v>
      </c>
      <c r="C1062" s="20" t="s">
        <v>294</v>
      </c>
      <c r="D1062" s="20">
        <v>25</v>
      </c>
      <c r="E1062" s="20" t="s">
        <v>382</v>
      </c>
      <c r="F1062" s="20" t="s">
        <v>2726</v>
      </c>
      <c r="G1062" s="97">
        <v>20</v>
      </c>
      <c r="H1062" s="20" t="s">
        <v>295</v>
      </c>
      <c r="I1062" s="20">
        <v>0</v>
      </c>
      <c r="J1062" s="20" t="s">
        <v>2726</v>
      </c>
      <c r="K1062" s="20">
        <v>0</v>
      </c>
      <c r="L1062" s="20" t="s">
        <v>2729</v>
      </c>
      <c r="M1062" s="20">
        <v>1</v>
      </c>
      <c r="N1062" s="20">
        <v>20</v>
      </c>
      <c r="O1062" s="20">
        <v>50</v>
      </c>
      <c r="P1062" s="20">
        <v>1</v>
      </c>
      <c r="Q1062" s="20">
        <v>2</v>
      </c>
      <c r="R1062" s="20">
        <v>0</v>
      </c>
      <c r="S1062" s="20">
        <v>0</v>
      </c>
      <c r="T1062" s="55">
        <v>44987</v>
      </c>
      <c r="U1062" s="20"/>
      <c r="V1062" s="20"/>
      <c r="W1062" s="60"/>
      <c r="X1062" s="8"/>
      <c r="Y1062" s="8"/>
      <c r="Z1062" s="8"/>
    </row>
    <row r="1063" spans="1:88" s="83" customFormat="1">
      <c r="A1063" s="25" t="s">
        <v>2730</v>
      </c>
      <c r="B1063" s="25" t="s">
        <v>2730</v>
      </c>
      <c r="C1063" s="25" t="s">
        <v>294</v>
      </c>
      <c r="D1063" s="25">
        <v>5</v>
      </c>
      <c r="E1063" s="25" t="s">
        <v>382</v>
      </c>
      <c r="F1063" s="25" t="s">
        <v>2731</v>
      </c>
      <c r="G1063" s="96">
        <v>5</v>
      </c>
      <c r="H1063" s="25" t="s">
        <v>295</v>
      </c>
      <c r="I1063" s="25">
        <v>0</v>
      </c>
      <c r="J1063" s="25" t="s">
        <v>2731</v>
      </c>
      <c r="K1063" s="25">
        <v>0</v>
      </c>
      <c r="L1063" s="25" t="s">
        <v>2731</v>
      </c>
      <c r="M1063" s="25">
        <v>1</v>
      </c>
      <c r="N1063" s="25">
        <v>5</v>
      </c>
      <c r="O1063" s="25">
        <v>50</v>
      </c>
      <c r="P1063" s="25">
        <v>1</v>
      </c>
      <c r="Q1063" s="25">
        <v>2</v>
      </c>
      <c r="R1063" s="25">
        <v>0</v>
      </c>
      <c r="S1063" s="25">
        <v>0</v>
      </c>
      <c r="T1063" s="61">
        <v>44987</v>
      </c>
      <c r="U1063" s="25"/>
      <c r="V1063" s="25"/>
      <c r="W1063" s="62"/>
      <c r="X1063" s="8"/>
      <c r="Y1063" s="8"/>
      <c r="Z1063" s="8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</row>
    <row r="1064" spans="1:88">
      <c r="A1064" s="20" t="s">
        <v>2732</v>
      </c>
      <c r="B1064" s="20" t="s">
        <v>2732</v>
      </c>
      <c r="C1064" s="20" t="s">
        <v>294</v>
      </c>
      <c r="D1064" s="20">
        <v>25</v>
      </c>
      <c r="E1064" s="20" t="s">
        <v>382</v>
      </c>
      <c r="F1064" s="20" t="s">
        <v>2733</v>
      </c>
      <c r="G1064" s="97">
        <v>25</v>
      </c>
      <c r="H1064" s="20" t="s">
        <v>295</v>
      </c>
      <c r="I1064" s="20">
        <v>0</v>
      </c>
      <c r="J1064" s="20" t="s">
        <v>2733</v>
      </c>
      <c r="K1064" s="20">
        <v>0</v>
      </c>
      <c r="L1064" s="20" t="s">
        <v>2733</v>
      </c>
      <c r="M1064" s="20">
        <v>1</v>
      </c>
      <c r="N1064" s="20">
        <v>25</v>
      </c>
      <c r="O1064" s="20">
        <v>50</v>
      </c>
      <c r="P1064" s="20">
        <v>1</v>
      </c>
      <c r="Q1064" s="20">
        <v>2</v>
      </c>
      <c r="R1064" s="20">
        <v>0</v>
      </c>
      <c r="S1064" s="20">
        <v>0</v>
      </c>
      <c r="T1064" s="55">
        <v>44987</v>
      </c>
      <c r="U1064" s="20"/>
      <c r="V1064" s="20"/>
      <c r="W1064" s="60"/>
      <c r="X1064" s="8"/>
      <c r="Y1064" s="8"/>
      <c r="Z1064" s="8"/>
    </row>
    <row r="1065" spans="1:88" s="83" customFormat="1">
      <c r="A1065" s="25" t="s">
        <v>1913</v>
      </c>
      <c r="B1065" s="25" t="s">
        <v>2521</v>
      </c>
      <c r="C1065" s="25" t="s">
        <v>294</v>
      </c>
      <c r="D1065" s="25">
        <v>20</v>
      </c>
      <c r="E1065" s="25" t="s">
        <v>382</v>
      </c>
      <c r="F1065" s="25" t="s">
        <v>1914</v>
      </c>
      <c r="G1065" s="96">
        <v>9</v>
      </c>
      <c r="H1065" s="25" t="s">
        <v>295</v>
      </c>
      <c r="I1065" s="25">
        <v>0</v>
      </c>
      <c r="J1065" s="25" t="s">
        <v>1914</v>
      </c>
      <c r="K1065" s="25">
        <v>0</v>
      </c>
      <c r="L1065" s="25" t="s">
        <v>2523</v>
      </c>
      <c r="M1065" s="25">
        <v>1</v>
      </c>
      <c r="N1065" s="25">
        <v>9</v>
      </c>
      <c r="O1065" s="25">
        <v>50</v>
      </c>
      <c r="P1065" s="25">
        <v>1</v>
      </c>
      <c r="Q1065" s="25">
        <v>2</v>
      </c>
      <c r="R1065" s="25">
        <v>0</v>
      </c>
      <c r="S1065" s="25">
        <v>0</v>
      </c>
      <c r="T1065" s="61">
        <v>44987</v>
      </c>
      <c r="U1065" s="25"/>
      <c r="V1065" s="25"/>
      <c r="W1065" s="62"/>
      <c r="X1065" s="8"/>
      <c r="Y1065" s="8"/>
      <c r="Z1065" s="8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</row>
    <row r="1066" spans="1:88">
      <c r="A1066" s="20" t="s">
        <v>1913</v>
      </c>
      <c r="B1066" s="20" t="s">
        <v>2734</v>
      </c>
      <c r="C1066" s="20" t="s">
        <v>294</v>
      </c>
      <c r="D1066" s="20">
        <v>25</v>
      </c>
      <c r="E1066" s="20" t="s">
        <v>382</v>
      </c>
      <c r="F1066" s="20" t="s">
        <v>2735</v>
      </c>
      <c r="G1066" s="97">
        <v>25</v>
      </c>
      <c r="H1066" s="20" t="s">
        <v>295</v>
      </c>
      <c r="I1066" s="20">
        <v>0</v>
      </c>
      <c r="J1066" s="20" t="s">
        <v>2735</v>
      </c>
      <c r="K1066" s="20">
        <v>0</v>
      </c>
      <c r="L1066" s="20" t="s">
        <v>2735</v>
      </c>
      <c r="M1066" s="20">
        <v>1</v>
      </c>
      <c r="N1066" s="20">
        <v>25</v>
      </c>
      <c r="O1066" s="20">
        <v>50</v>
      </c>
      <c r="P1066" s="20">
        <v>1</v>
      </c>
      <c r="Q1066" s="20">
        <v>2</v>
      </c>
      <c r="R1066" s="20">
        <v>0</v>
      </c>
      <c r="S1066" s="20">
        <v>0</v>
      </c>
      <c r="T1066" s="55">
        <v>44987</v>
      </c>
      <c r="U1066" s="20"/>
      <c r="V1066" s="20"/>
      <c r="W1066" s="60"/>
      <c r="X1066" s="8"/>
      <c r="Y1066" s="8"/>
      <c r="Z1066" s="8"/>
    </row>
    <row r="1067" spans="1:88" s="83" customFormat="1">
      <c r="A1067" s="25" t="s">
        <v>1643</v>
      </c>
      <c r="B1067" s="25" t="s">
        <v>1643</v>
      </c>
      <c r="C1067" s="25" t="s">
        <v>294</v>
      </c>
      <c r="D1067" s="25">
        <v>5</v>
      </c>
      <c r="E1067" s="25" t="s">
        <v>382</v>
      </c>
      <c r="F1067" s="25" t="s">
        <v>2736</v>
      </c>
      <c r="G1067" s="96">
        <v>5</v>
      </c>
      <c r="H1067" s="25" t="s">
        <v>295</v>
      </c>
      <c r="I1067" s="25">
        <v>0</v>
      </c>
      <c r="J1067" s="25" t="s">
        <v>2736</v>
      </c>
      <c r="K1067" s="25">
        <v>0</v>
      </c>
      <c r="L1067" s="25" t="s">
        <v>232</v>
      </c>
      <c r="M1067" s="25">
        <v>1</v>
      </c>
      <c r="N1067" s="25">
        <v>5</v>
      </c>
      <c r="O1067" s="25">
        <v>50</v>
      </c>
      <c r="P1067" s="25">
        <v>1</v>
      </c>
      <c r="Q1067" s="25">
        <v>2</v>
      </c>
      <c r="R1067" s="25">
        <v>0</v>
      </c>
      <c r="S1067" s="25">
        <v>0</v>
      </c>
      <c r="T1067" s="61">
        <v>44987</v>
      </c>
      <c r="U1067" s="25"/>
      <c r="V1067" s="25"/>
      <c r="W1067" s="62"/>
      <c r="X1067" s="8"/>
      <c r="Y1067" s="8"/>
      <c r="Z1067" s="8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</row>
    <row r="1068" spans="1:88">
      <c r="A1068" s="20" t="s">
        <v>1053</v>
      </c>
      <c r="B1068" s="20" t="s">
        <v>2737</v>
      </c>
      <c r="C1068" s="20" t="s">
        <v>294</v>
      </c>
      <c r="D1068" s="20">
        <v>1</v>
      </c>
      <c r="E1068" s="20" t="s">
        <v>295</v>
      </c>
      <c r="F1068" s="20" t="s">
        <v>2738</v>
      </c>
      <c r="G1068" s="97">
        <v>1</v>
      </c>
      <c r="H1068" s="20" t="s">
        <v>295</v>
      </c>
      <c r="I1068" s="20">
        <v>0</v>
      </c>
      <c r="J1068" s="20" t="s">
        <v>2738</v>
      </c>
      <c r="K1068" s="20">
        <v>0</v>
      </c>
      <c r="L1068" s="20" t="s">
        <v>2739</v>
      </c>
      <c r="M1068" s="20">
        <v>1</v>
      </c>
      <c r="N1068" s="20">
        <v>1</v>
      </c>
      <c r="O1068" s="20">
        <v>50</v>
      </c>
      <c r="P1068" s="20">
        <v>1</v>
      </c>
      <c r="Q1068" s="20">
        <v>2</v>
      </c>
      <c r="R1068" s="20">
        <v>0</v>
      </c>
      <c r="S1068" s="20">
        <v>0</v>
      </c>
      <c r="T1068" s="55">
        <v>44987</v>
      </c>
      <c r="U1068" s="20"/>
      <c r="V1068" s="20"/>
      <c r="W1068" s="60"/>
      <c r="X1068" s="8"/>
      <c r="Y1068" s="8"/>
      <c r="Z1068" s="8"/>
    </row>
    <row r="1069" spans="1:88" s="83" customFormat="1">
      <c r="A1069" s="25" t="s">
        <v>2740</v>
      </c>
      <c r="B1069" s="25" t="s">
        <v>2741</v>
      </c>
      <c r="C1069" s="25" t="s">
        <v>294</v>
      </c>
      <c r="D1069" s="25">
        <v>1</v>
      </c>
      <c r="E1069" s="25" t="s">
        <v>295</v>
      </c>
      <c r="F1069" s="25" t="s">
        <v>2742</v>
      </c>
      <c r="G1069" s="96">
        <v>1</v>
      </c>
      <c r="H1069" s="25" t="s">
        <v>295</v>
      </c>
      <c r="I1069" s="25">
        <v>0</v>
      </c>
      <c r="J1069" s="25" t="s">
        <v>2742</v>
      </c>
      <c r="K1069" s="25">
        <v>0</v>
      </c>
      <c r="L1069" s="25" t="s">
        <v>2742</v>
      </c>
      <c r="M1069" s="25">
        <v>1</v>
      </c>
      <c r="N1069" s="25">
        <v>1</v>
      </c>
      <c r="O1069" s="25">
        <v>50</v>
      </c>
      <c r="P1069" s="25">
        <v>1</v>
      </c>
      <c r="Q1069" s="25">
        <v>2</v>
      </c>
      <c r="R1069" s="25">
        <v>0</v>
      </c>
      <c r="S1069" s="25">
        <v>0</v>
      </c>
      <c r="T1069" s="61">
        <v>44987</v>
      </c>
      <c r="U1069" s="25"/>
      <c r="V1069" s="25"/>
      <c r="W1069" s="62"/>
      <c r="X1069" s="8"/>
      <c r="Y1069" s="8"/>
      <c r="Z1069" s="8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</row>
    <row r="1070" spans="1:88">
      <c r="A1070" s="20" t="s">
        <v>2740</v>
      </c>
      <c r="B1070" s="20" t="s">
        <v>2740</v>
      </c>
      <c r="C1070" s="20" t="s">
        <v>294</v>
      </c>
      <c r="D1070" s="20">
        <v>1</v>
      </c>
      <c r="E1070" s="20" t="s">
        <v>295</v>
      </c>
      <c r="F1070" s="20" t="s">
        <v>2743</v>
      </c>
      <c r="G1070" s="97">
        <v>1</v>
      </c>
      <c r="H1070" s="20" t="s">
        <v>295</v>
      </c>
      <c r="I1070" s="20">
        <v>0</v>
      </c>
      <c r="J1070" s="20" t="s">
        <v>2743</v>
      </c>
      <c r="K1070" s="20">
        <v>0</v>
      </c>
      <c r="L1070" s="20" t="s">
        <v>2743</v>
      </c>
      <c r="M1070" s="20">
        <v>1</v>
      </c>
      <c r="N1070" s="20">
        <v>1</v>
      </c>
      <c r="O1070" s="20">
        <v>50</v>
      </c>
      <c r="P1070" s="20">
        <v>1</v>
      </c>
      <c r="Q1070" s="20">
        <v>2</v>
      </c>
      <c r="R1070" s="20">
        <v>0</v>
      </c>
      <c r="S1070" s="20">
        <v>0</v>
      </c>
      <c r="T1070" s="55">
        <v>44987</v>
      </c>
      <c r="U1070" s="20"/>
      <c r="V1070" s="20"/>
      <c r="W1070" s="60"/>
      <c r="X1070" s="8"/>
      <c r="Y1070" s="8"/>
      <c r="Z1070" s="8"/>
    </row>
    <row r="1071" spans="1:88" s="83" customFormat="1">
      <c r="A1071" s="25" t="s">
        <v>744</v>
      </c>
      <c r="B1071" s="25" t="s">
        <v>2744</v>
      </c>
      <c r="C1071" s="25" t="s">
        <v>294</v>
      </c>
      <c r="D1071" s="25">
        <v>6</v>
      </c>
      <c r="E1071" s="25" t="s">
        <v>295</v>
      </c>
      <c r="F1071" s="25" t="s">
        <v>2745</v>
      </c>
      <c r="G1071" s="96">
        <v>6</v>
      </c>
      <c r="H1071" s="25" t="s">
        <v>295</v>
      </c>
      <c r="I1071" s="25">
        <v>0</v>
      </c>
      <c r="J1071" s="25" t="s">
        <v>2745</v>
      </c>
      <c r="K1071" s="25">
        <v>0</v>
      </c>
      <c r="L1071" s="25" t="s">
        <v>2746</v>
      </c>
      <c r="M1071" s="25">
        <v>1</v>
      </c>
      <c r="N1071" s="25">
        <v>6</v>
      </c>
      <c r="O1071" s="25">
        <v>50</v>
      </c>
      <c r="P1071" s="25">
        <v>1</v>
      </c>
      <c r="Q1071" s="25">
        <v>2</v>
      </c>
      <c r="R1071" s="25">
        <v>0</v>
      </c>
      <c r="S1071" s="25">
        <v>0</v>
      </c>
      <c r="T1071" s="61">
        <v>44987</v>
      </c>
      <c r="U1071" s="25"/>
      <c r="V1071" s="25"/>
      <c r="W1071" s="62"/>
      <c r="X1071" s="8"/>
      <c r="Y1071" s="8"/>
      <c r="Z1071" s="8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</row>
    <row r="1072" spans="1:88">
      <c r="A1072" s="20" t="s">
        <v>744</v>
      </c>
      <c r="B1072" s="20" t="s">
        <v>2747</v>
      </c>
      <c r="C1072" s="20" t="s">
        <v>294</v>
      </c>
      <c r="D1072" s="20">
        <v>6</v>
      </c>
      <c r="E1072" s="20" t="s">
        <v>295</v>
      </c>
      <c r="F1072" s="20" t="s">
        <v>2748</v>
      </c>
      <c r="G1072" s="97">
        <v>6</v>
      </c>
      <c r="H1072" s="20" t="s">
        <v>295</v>
      </c>
      <c r="I1072" s="20">
        <v>0</v>
      </c>
      <c r="J1072" s="20" t="s">
        <v>2748</v>
      </c>
      <c r="K1072" s="20">
        <v>0</v>
      </c>
      <c r="L1072" s="20" t="s">
        <v>2749</v>
      </c>
      <c r="M1072" s="20">
        <v>11</v>
      </c>
      <c r="N1072" s="20">
        <v>6</v>
      </c>
      <c r="O1072" s="20">
        <v>50</v>
      </c>
      <c r="P1072" s="20">
        <v>1</v>
      </c>
      <c r="Q1072" s="20">
        <v>2</v>
      </c>
      <c r="R1072" s="20">
        <v>0</v>
      </c>
      <c r="S1072" s="20">
        <v>0</v>
      </c>
      <c r="T1072" s="55">
        <v>44987</v>
      </c>
      <c r="U1072" s="20"/>
      <c r="V1072" s="20"/>
      <c r="W1072" s="60"/>
      <c r="X1072" s="8"/>
      <c r="Y1072" s="8"/>
      <c r="Z1072" s="8"/>
    </row>
    <row r="1073" spans="1:88" s="83" customFormat="1">
      <c r="A1073" s="25" t="s">
        <v>480</v>
      </c>
      <c r="B1073" s="25" t="s">
        <v>480</v>
      </c>
      <c r="C1073" s="25" t="s">
        <v>294</v>
      </c>
      <c r="D1073" s="25">
        <v>3</v>
      </c>
      <c r="E1073" s="25" t="s">
        <v>382</v>
      </c>
      <c r="F1073" s="25" t="s">
        <v>2750</v>
      </c>
      <c r="G1073" s="96">
        <v>1</v>
      </c>
      <c r="H1073" s="25" t="s">
        <v>295</v>
      </c>
      <c r="I1073" s="25">
        <v>0</v>
      </c>
      <c r="J1073" s="25" t="s">
        <v>2750</v>
      </c>
      <c r="K1073" s="25">
        <v>0</v>
      </c>
      <c r="L1073" s="25" t="s">
        <v>2751</v>
      </c>
      <c r="M1073" s="25">
        <v>1</v>
      </c>
      <c r="N1073" s="25">
        <v>1</v>
      </c>
      <c r="O1073" s="25">
        <v>50</v>
      </c>
      <c r="P1073" s="25">
        <v>1</v>
      </c>
      <c r="Q1073" s="25">
        <v>2</v>
      </c>
      <c r="R1073" s="25">
        <v>0</v>
      </c>
      <c r="S1073" s="25">
        <v>0</v>
      </c>
      <c r="T1073" s="61">
        <v>44987</v>
      </c>
      <c r="U1073" s="25"/>
      <c r="V1073" s="25"/>
      <c r="W1073" s="62"/>
      <c r="X1073" s="8"/>
      <c r="Y1073" s="8"/>
      <c r="Z1073" s="8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</row>
    <row r="1074" spans="1:88">
      <c r="A1074" s="20" t="s">
        <v>2752</v>
      </c>
      <c r="B1074" s="20" t="s">
        <v>2752</v>
      </c>
      <c r="C1074" s="20" t="s">
        <v>294</v>
      </c>
      <c r="D1074" s="20">
        <v>1</v>
      </c>
      <c r="E1074" s="20" t="s">
        <v>295</v>
      </c>
      <c r="F1074" s="20" t="s">
        <v>2753</v>
      </c>
      <c r="G1074" s="97">
        <v>1</v>
      </c>
      <c r="H1074" s="20" t="s">
        <v>295</v>
      </c>
      <c r="I1074" s="20">
        <v>0</v>
      </c>
      <c r="J1074" s="20" t="s">
        <v>2753</v>
      </c>
      <c r="K1074" s="20">
        <v>0</v>
      </c>
      <c r="L1074" s="20" t="s">
        <v>2753</v>
      </c>
      <c r="M1074" s="20">
        <v>1</v>
      </c>
      <c r="N1074" s="20">
        <v>1</v>
      </c>
      <c r="O1074" s="20">
        <v>50</v>
      </c>
      <c r="P1074" s="20">
        <v>1</v>
      </c>
      <c r="Q1074" s="20">
        <v>2</v>
      </c>
      <c r="R1074" s="20">
        <v>0</v>
      </c>
      <c r="S1074" s="20">
        <v>0</v>
      </c>
      <c r="T1074" s="55">
        <v>44987</v>
      </c>
      <c r="U1074" s="20"/>
      <c r="V1074" s="20"/>
      <c r="W1074" s="60"/>
      <c r="X1074" s="8"/>
      <c r="Y1074" s="8"/>
      <c r="Z1074" s="8"/>
    </row>
    <row r="1075" spans="1:88" s="83" customFormat="1">
      <c r="A1075" s="25" t="s">
        <v>2754</v>
      </c>
      <c r="B1075" s="25" t="s">
        <v>2754</v>
      </c>
      <c r="C1075" s="25" t="s">
        <v>294</v>
      </c>
      <c r="D1075" s="25">
        <v>2</v>
      </c>
      <c r="E1075" s="25" t="s">
        <v>382</v>
      </c>
      <c r="F1075" s="25" t="s">
        <v>2755</v>
      </c>
      <c r="G1075" s="96">
        <v>2</v>
      </c>
      <c r="H1075" s="25" t="s">
        <v>295</v>
      </c>
      <c r="I1075" s="25">
        <v>0</v>
      </c>
      <c r="J1075" s="25" t="s">
        <v>2755</v>
      </c>
      <c r="K1075" s="25">
        <v>0</v>
      </c>
      <c r="L1075" s="25" t="s">
        <v>2755</v>
      </c>
      <c r="M1075" s="25">
        <v>1</v>
      </c>
      <c r="N1075" s="25">
        <v>2</v>
      </c>
      <c r="O1075" s="25">
        <v>50</v>
      </c>
      <c r="P1075" s="25">
        <v>1</v>
      </c>
      <c r="Q1075" s="25">
        <v>2</v>
      </c>
      <c r="R1075" s="25">
        <v>0</v>
      </c>
      <c r="S1075" s="25">
        <v>0</v>
      </c>
      <c r="T1075" s="61">
        <v>44987</v>
      </c>
      <c r="U1075" s="25"/>
      <c r="V1075" s="25"/>
      <c r="W1075" s="62"/>
      <c r="X1075" s="8"/>
      <c r="Y1075" s="8"/>
      <c r="Z1075" s="8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</row>
    <row r="1076" spans="1:88">
      <c r="A1076" s="20" t="s">
        <v>2756</v>
      </c>
      <c r="B1076" s="20" t="s">
        <v>2756</v>
      </c>
      <c r="C1076" s="20" t="s">
        <v>294</v>
      </c>
      <c r="D1076" s="20">
        <v>1</v>
      </c>
      <c r="E1076" s="20" t="s">
        <v>295</v>
      </c>
      <c r="F1076" s="20" t="s">
        <v>2757</v>
      </c>
      <c r="G1076" s="97">
        <v>11</v>
      </c>
      <c r="H1076" s="20" t="s">
        <v>295</v>
      </c>
      <c r="I1076" s="20">
        <v>0</v>
      </c>
      <c r="J1076" s="20" t="s">
        <v>2757</v>
      </c>
      <c r="K1076" s="20">
        <v>0</v>
      </c>
      <c r="L1076" s="20" t="s">
        <v>2758</v>
      </c>
      <c r="M1076" s="20">
        <v>1</v>
      </c>
      <c r="N1076" s="20">
        <v>11</v>
      </c>
      <c r="O1076" s="20">
        <v>50</v>
      </c>
      <c r="P1076" s="20">
        <v>1</v>
      </c>
      <c r="Q1076" s="20">
        <v>2</v>
      </c>
      <c r="R1076" s="20">
        <v>0</v>
      </c>
      <c r="S1076" s="20">
        <v>0</v>
      </c>
      <c r="T1076" s="55">
        <v>44987</v>
      </c>
      <c r="U1076" s="20"/>
      <c r="V1076" s="20"/>
      <c r="W1076" s="60"/>
      <c r="X1076" s="8"/>
      <c r="Y1076" s="8"/>
      <c r="Z1076" s="8"/>
    </row>
    <row r="1077" spans="1:88" s="83" customFormat="1">
      <c r="A1077" s="25" t="s">
        <v>1116</v>
      </c>
      <c r="B1077" s="25" t="s">
        <v>1116</v>
      </c>
      <c r="C1077" s="25" t="s">
        <v>294</v>
      </c>
      <c r="D1077" s="25">
        <v>1</v>
      </c>
      <c r="E1077" s="25" t="s">
        <v>295</v>
      </c>
      <c r="F1077" s="25" t="s">
        <v>2759</v>
      </c>
      <c r="G1077" s="96">
        <v>1</v>
      </c>
      <c r="H1077" s="25" t="s">
        <v>295</v>
      </c>
      <c r="I1077" s="25">
        <v>0</v>
      </c>
      <c r="J1077" s="25" t="s">
        <v>2759</v>
      </c>
      <c r="K1077" s="25">
        <v>0</v>
      </c>
      <c r="L1077" s="25" t="s">
        <v>2760</v>
      </c>
      <c r="M1077" s="25">
        <v>1</v>
      </c>
      <c r="N1077" s="25">
        <v>1</v>
      </c>
      <c r="O1077" s="25">
        <v>50</v>
      </c>
      <c r="P1077" s="25">
        <v>1</v>
      </c>
      <c r="Q1077" s="25">
        <v>2</v>
      </c>
      <c r="R1077" s="25">
        <v>0</v>
      </c>
      <c r="S1077" s="25">
        <v>0</v>
      </c>
      <c r="T1077" s="61">
        <v>44987</v>
      </c>
      <c r="U1077" s="25"/>
      <c r="V1077" s="25"/>
      <c r="W1077" s="62"/>
      <c r="X1077" s="8"/>
      <c r="Y1077" s="8"/>
      <c r="Z1077" s="8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</row>
    <row r="1078" spans="1:88">
      <c r="A1078" s="20" t="s">
        <v>648</v>
      </c>
      <c r="B1078" s="20" t="s">
        <v>2761</v>
      </c>
      <c r="C1078" s="20" t="s">
        <v>294</v>
      </c>
      <c r="D1078" s="20">
        <v>1</v>
      </c>
      <c r="E1078" s="20" t="s">
        <v>295</v>
      </c>
      <c r="F1078" s="20" t="s">
        <v>2762</v>
      </c>
      <c r="G1078" s="97">
        <v>1</v>
      </c>
      <c r="H1078" s="20" t="s">
        <v>295</v>
      </c>
      <c r="I1078" s="20">
        <v>0</v>
      </c>
      <c r="J1078" s="20" t="s">
        <v>2762</v>
      </c>
      <c r="K1078" s="20">
        <v>0</v>
      </c>
      <c r="L1078" s="20" t="s">
        <v>2762</v>
      </c>
      <c r="M1078" s="20">
        <v>1</v>
      </c>
      <c r="N1078" s="20">
        <v>1</v>
      </c>
      <c r="O1078" s="20">
        <v>50</v>
      </c>
      <c r="P1078" s="20">
        <v>1</v>
      </c>
      <c r="Q1078" s="20">
        <v>2</v>
      </c>
      <c r="R1078" s="20">
        <v>0</v>
      </c>
      <c r="S1078" s="20">
        <v>0</v>
      </c>
      <c r="T1078" s="55">
        <v>44987</v>
      </c>
      <c r="U1078" s="20"/>
      <c r="V1078" s="20"/>
      <c r="W1078" s="60"/>
      <c r="X1078" s="8"/>
      <c r="Y1078" s="8"/>
      <c r="Z1078" s="8"/>
    </row>
    <row r="1079" spans="1:88" s="83" customFormat="1">
      <c r="A1079" s="25" t="s">
        <v>2763</v>
      </c>
      <c r="B1079" s="25" t="s">
        <v>2763</v>
      </c>
      <c r="C1079" s="25" t="s">
        <v>294</v>
      </c>
      <c r="D1079" s="25">
        <v>1</v>
      </c>
      <c r="E1079" s="25" t="s">
        <v>295</v>
      </c>
      <c r="F1079" s="25" t="s">
        <v>2764</v>
      </c>
      <c r="G1079" s="96">
        <v>1</v>
      </c>
      <c r="H1079" s="25" t="s">
        <v>295</v>
      </c>
      <c r="I1079" s="25">
        <v>0</v>
      </c>
      <c r="J1079" s="25" t="s">
        <v>2764</v>
      </c>
      <c r="K1079" s="25">
        <v>0</v>
      </c>
      <c r="L1079" s="25" t="s">
        <v>2765</v>
      </c>
      <c r="M1079" s="25">
        <v>1</v>
      </c>
      <c r="N1079" s="25">
        <v>1</v>
      </c>
      <c r="O1079" s="25">
        <v>50</v>
      </c>
      <c r="P1079" s="25">
        <v>1</v>
      </c>
      <c r="Q1079" s="25">
        <v>2</v>
      </c>
      <c r="R1079" s="25">
        <v>0</v>
      </c>
      <c r="S1079" s="25">
        <v>0</v>
      </c>
      <c r="T1079" s="61">
        <v>44987</v>
      </c>
      <c r="U1079" s="25"/>
      <c r="V1079" s="25"/>
      <c r="W1079" s="62"/>
      <c r="X1079" s="8"/>
      <c r="Y1079" s="8"/>
      <c r="Z1079" s="8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</row>
    <row r="1080" spans="1:88">
      <c r="A1080" s="20" t="s">
        <v>2766</v>
      </c>
      <c r="B1080" s="20" t="s">
        <v>2766</v>
      </c>
      <c r="C1080" s="20" t="s">
        <v>294</v>
      </c>
      <c r="D1080" s="20">
        <v>1</v>
      </c>
      <c r="E1080" s="20" t="s">
        <v>295</v>
      </c>
      <c r="F1080" s="20" t="s">
        <v>2767</v>
      </c>
      <c r="G1080" s="97">
        <v>1</v>
      </c>
      <c r="H1080" s="20" t="s">
        <v>295</v>
      </c>
      <c r="I1080" s="20">
        <v>0</v>
      </c>
      <c r="J1080" s="20" t="s">
        <v>2767</v>
      </c>
      <c r="K1080" s="20">
        <v>0</v>
      </c>
      <c r="L1080" s="20" t="s">
        <v>2768</v>
      </c>
      <c r="M1080" s="20">
        <v>1</v>
      </c>
      <c r="N1080" s="20">
        <v>1</v>
      </c>
      <c r="O1080" s="20">
        <v>50</v>
      </c>
      <c r="P1080" s="20">
        <v>1</v>
      </c>
      <c r="Q1080" s="20">
        <v>2</v>
      </c>
      <c r="R1080" s="20">
        <v>0</v>
      </c>
      <c r="S1080" s="20">
        <v>0</v>
      </c>
      <c r="T1080" s="55">
        <v>44987</v>
      </c>
      <c r="U1080" s="20"/>
      <c r="V1080" s="20"/>
      <c r="W1080" s="60"/>
      <c r="X1080" s="8"/>
      <c r="Y1080" s="8"/>
      <c r="Z1080" s="8"/>
    </row>
    <row r="1081" spans="1:88" s="83" customFormat="1">
      <c r="A1081" s="25" t="s">
        <v>2769</v>
      </c>
      <c r="B1081" s="25" t="s">
        <v>2769</v>
      </c>
      <c r="C1081" s="25" t="s">
        <v>294</v>
      </c>
      <c r="D1081" s="25">
        <v>1</v>
      </c>
      <c r="E1081" s="25" t="s">
        <v>295</v>
      </c>
      <c r="F1081" s="25" t="s">
        <v>2770</v>
      </c>
      <c r="G1081" s="96">
        <v>1</v>
      </c>
      <c r="H1081" s="25" t="s">
        <v>295</v>
      </c>
      <c r="I1081" s="25">
        <v>0</v>
      </c>
      <c r="J1081" s="25" t="s">
        <v>2770</v>
      </c>
      <c r="K1081" s="25">
        <v>0</v>
      </c>
      <c r="L1081" s="25" t="s">
        <v>2771</v>
      </c>
      <c r="M1081" s="25">
        <v>1</v>
      </c>
      <c r="N1081" s="25">
        <v>1</v>
      </c>
      <c r="O1081" s="25">
        <v>50</v>
      </c>
      <c r="P1081" s="25">
        <v>1</v>
      </c>
      <c r="Q1081" s="25">
        <v>2</v>
      </c>
      <c r="R1081" s="25">
        <v>0</v>
      </c>
      <c r="S1081" s="25">
        <v>0</v>
      </c>
      <c r="T1081" s="61">
        <v>44987</v>
      </c>
      <c r="U1081" s="25"/>
      <c r="V1081" s="25"/>
      <c r="W1081" s="62"/>
      <c r="X1081" s="8"/>
      <c r="Y1081" s="8"/>
      <c r="Z1081" s="8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</row>
    <row r="1082" spans="1:88">
      <c r="A1082" s="20" t="s">
        <v>1096</v>
      </c>
      <c r="B1082" s="20" t="s">
        <v>1096</v>
      </c>
      <c r="C1082" s="20" t="s">
        <v>294</v>
      </c>
      <c r="D1082" s="20">
        <v>3</v>
      </c>
      <c r="E1082" s="20" t="s">
        <v>382</v>
      </c>
      <c r="F1082" s="20" t="s">
        <v>2772</v>
      </c>
      <c r="G1082" s="97">
        <v>3</v>
      </c>
      <c r="H1082" s="20" t="s">
        <v>295</v>
      </c>
      <c r="I1082" s="20">
        <v>0</v>
      </c>
      <c r="J1082" s="20" t="s">
        <v>2772</v>
      </c>
      <c r="K1082" s="20">
        <v>0</v>
      </c>
      <c r="L1082" s="20" t="s">
        <v>2773</v>
      </c>
      <c r="M1082" s="20">
        <v>1</v>
      </c>
      <c r="N1082" s="20">
        <v>3</v>
      </c>
      <c r="O1082" s="20">
        <v>50</v>
      </c>
      <c r="P1082" s="20">
        <v>1</v>
      </c>
      <c r="Q1082" s="20">
        <v>2</v>
      </c>
      <c r="R1082" s="20">
        <v>0</v>
      </c>
      <c r="S1082" s="20">
        <v>0</v>
      </c>
      <c r="T1082" s="55">
        <v>44987</v>
      </c>
      <c r="U1082" s="20"/>
      <c r="V1082" s="20"/>
      <c r="W1082" s="60"/>
      <c r="X1082" s="8"/>
      <c r="Y1082" s="8"/>
      <c r="Z1082" s="8"/>
    </row>
    <row r="1083" spans="1:88" s="83" customFormat="1">
      <c r="A1083" s="25" t="s">
        <v>2774</v>
      </c>
      <c r="B1083" s="25" t="s">
        <v>2774</v>
      </c>
      <c r="C1083" s="25" t="s">
        <v>294</v>
      </c>
      <c r="D1083" s="25">
        <v>1</v>
      </c>
      <c r="E1083" s="25" t="s">
        <v>295</v>
      </c>
      <c r="F1083" s="25" t="s">
        <v>2775</v>
      </c>
      <c r="G1083" s="96">
        <v>10</v>
      </c>
      <c r="H1083" s="25" t="s">
        <v>295</v>
      </c>
      <c r="I1083" s="25">
        <v>0</v>
      </c>
      <c r="J1083" s="25" t="s">
        <v>2775</v>
      </c>
      <c r="K1083" s="25">
        <v>0</v>
      </c>
      <c r="L1083" s="25" t="s">
        <v>2776</v>
      </c>
      <c r="M1083" s="25">
        <v>1</v>
      </c>
      <c r="N1083" s="25">
        <v>10</v>
      </c>
      <c r="O1083" s="25">
        <v>50</v>
      </c>
      <c r="P1083" s="25">
        <v>1</v>
      </c>
      <c r="Q1083" s="25">
        <v>2</v>
      </c>
      <c r="R1083" s="25">
        <v>0</v>
      </c>
      <c r="S1083" s="25">
        <v>0</v>
      </c>
      <c r="T1083" s="61">
        <v>44987</v>
      </c>
      <c r="U1083" s="25"/>
      <c r="V1083" s="25"/>
      <c r="W1083" s="62"/>
      <c r="X1083" s="8"/>
      <c r="Y1083" s="8"/>
      <c r="Z1083" s="8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</row>
    <row r="1084" spans="1:88">
      <c r="A1084" s="20" t="s">
        <v>2777</v>
      </c>
      <c r="B1084" s="20" t="s">
        <v>2778</v>
      </c>
      <c r="C1084" s="20" t="s">
        <v>294</v>
      </c>
      <c r="D1084" s="20">
        <v>1</v>
      </c>
      <c r="E1084" s="20" t="s">
        <v>295</v>
      </c>
      <c r="F1084" s="20" t="s">
        <v>2779</v>
      </c>
      <c r="G1084" s="97">
        <v>1</v>
      </c>
      <c r="H1084" s="20" t="s">
        <v>295</v>
      </c>
      <c r="I1084" s="20">
        <v>0</v>
      </c>
      <c r="J1084" s="20" t="s">
        <v>2779</v>
      </c>
      <c r="K1084" s="20">
        <v>0</v>
      </c>
      <c r="L1084" s="20" t="s">
        <v>2779</v>
      </c>
      <c r="M1084" s="20">
        <v>1</v>
      </c>
      <c r="N1084" s="20">
        <v>1</v>
      </c>
      <c r="O1084" s="20">
        <v>50</v>
      </c>
      <c r="P1084" s="20">
        <v>1</v>
      </c>
      <c r="Q1084" s="20">
        <v>2</v>
      </c>
      <c r="R1084" s="20">
        <v>0</v>
      </c>
      <c r="S1084" s="20">
        <v>0</v>
      </c>
      <c r="T1084" s="55">
        <v>44987</v>
      </c>
      <c r="U1084" s="20"/>
      <c r="V1084" s="20"/>
      <c r="W1084" s="60"/>
      <c r="X1084" s="8"/>
      <c r="Y1084" s="8"/>
      <c r="Z1084" s="8"/>
    </row>
    <row r="1085" spans="1:88" s="83" customFormat="1">
      <c r="A1085" s="25" t="s">
        <v>2777</v>
      </c>
      <c r="B1085" s="25" t="s">
        <v>2777</v>
      </c>
      <c r="C1085" s="25" t="s">
        <v>294</v>
      </c>
      <c r="D1085" s="25">
        <v>1</v>
      </c>
      <c r="E1085" s="25" t="s">
        <v>295</v>
      </c>
      <c r="F1085" s="25" t="s">
        <v>2779</v>
      </c>
      <c r="G1085" s="96">
        <v>1</v>
      </c>
      <c r="H1085" s="25" t="s">
        <v>295</v>
      </c>
      <c r="I1085" s="25">
        <v>0</v>
      </c>
      <c r="J1085" s="25" t="s">
        <v>2779</v>
      </c>
      <c r="K1085" s="25">
        <v>0</v>
      </c>
      <c r="L1085" s="25" t="s">
        <v>2779</v>
      </c>
      <c r="M1085" s="25">
        <v>1</v>
      </c>
      <c r="N1085" s="25">
        <v>1</v>
      </c>
      <c r="O1085" s="25">
        <v>50</v>
      </c>
      <c r="P1085" s="25">
        <v>1</v>
      </c>
      <c r="Q1085" s="25">
        <v>2</v>
      </c>
      <c r="R1085" s="25">
        <v>0</v>
      </c>
      <c r="S1085" s="25">
        <v>0</v>
      </c>
      <c r="T1085" s="61">
        <v>44987</v>
      </c>
      <c r="U1085" s="25"/>
      <c r="V1085" s="25"/>
      <c r="W1085" s="62"/>
      <c r="X1085" s="8"/>
      <c r="Y1085" s="8"/>
      <c r="Z1085" s="8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</row>
    <row r="1086" spans="1:88">
      <c r="A1086" s="20" t="s">
        <v>2780</v>
      </c>
      <c r="B1086" s="20" t="s">
        <v>2781</v>
      </c>
      <c r="C1086" s="20" t="s">
        <v>294</v>
      </c>
      <c r="D1086" s="20">
        <v>1</v>
      </c>
      <c r="E1086" s="20" t="s">
        <v>295</v>
      </c>
      <c r="F1086" s="20" t="s">
        <v>2782</v>
      </c>
      <c r="G1086" s="97">
        <v>1</v>
      </c>
      <c r="H1086" s="20" t="s">
        <v>295</v>
      </c>
      <c r="I1086" s="20">
        <v>0</v>
      </c>
      <c r="J1086" s="20" t="s">
        <v>2782</v>
      </c>
      <c r="K1086" s="20">
        <v>0</v>
      </c>
      <c r="L1086" s="20" t="s">
        <v>2783</v>
      </c>
      <c r="M1086" s="20">
        <v>1</v>
      </c>
      <c r="N1086" s="20">
        <v>1</v>
      </c>
      <c r="O1086" s="20">
        <v>50</v>
      </c>
      <c r="P1086" s="20">
        <v>1</v>
      </c>
      <c r="Q1086" s="20">
        <v>2</v>
      </c>
      <c r="R1086" s="20">
        <v>0</v>
      </c>
      <c r="S1086" s="20">
        <v>0</v>
      </c>
      <c r="T1086" s="55">
        <v>44987</v>
      </c>
      <c r="U1086" s="20"/>
      <c r="V1086" s="20"/>
      <c r="W1086" s="60"/>
      <c r="X1086" s="8"/>
      <c r="Y1086" s="8"/>
      <c r="Z1086" s="8"/>
    </row>
    <row r="1087" spans="1:88" s="83" customFormat="1">
      <c r="A1087" s="25" t="s">
        <v>747</v>
      </c>
      <c r="B1087" s="25" t="s">
        <v>2784</v>
      </c>
      <c r="C1087" s="25" t="s">
        <v>294</v>
      </c>
      <c r="D1087" s="25">
        <v>30</v>
      </c>
      <c r="E1087" s="25" t="s">
        <v>295</v>
      </c>
      <c r="F1087" s="25" t="s">
        <v>2785</v>
      </c>
      <c r="G1087" s="96">
        <v>30</v>
      </c>
      <c r="H1087" s="25" t="s">
        <v>295</v>
      </c>
      <c r="I1087" s="25">
        <v>0</v>
      </c>
      <c r="J1087" s="25" t="s">
        <v>2785</v>
      </c>
      <c r="K1087" s="25"/>
      <c r="L1087" s="25" t="s">
        <v>2785</v>
      </c>
      <c r="M1087" s="25">
        <v>1</v>
      </c>
      <c r="N1087" s="25">
        <v>30</v>
      </c>
      <c r="O1087" s="25">
        <v>50</v>
      </c>
      <c r="P1087" s="25">
        <v>1</v>
      </c>
      <c r="Q1087" s="25">
        <v>2</v>
      </c>
      <c r="R1087" s="25">
        <v>0</v>
      </c>
      <c r="S1087" s="25">
        <v>0</v>
      </c>
      <c r="T1087" s="61">
        <v>44987</v>
      </c>
      <c r="U1087" s="25"/>
      <c r="V1087" s="25"/>
      <c r="W1087" s="62"/>
      <c r="X1087" s="8"/>
      <c r="Y1087" s="8"/>
      <c r="Z1087" s="8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</row>
    <row r="1088" spans="1:88">
      <c r="A1088" s="20" t="s">
        <v>747</v>
      </c>
      <c r="B1088" s="20" t="s">
        <v>2786</v>
      </c>
      <c r="C1088" s="20" t="s">
        <v>294</v>
      </c>
      <c r="D1088" s="20">
        <v>30</v>
      </c>
      <c r="E1088" s="20" t="s">
        <v>295</v>
      </c>
      <c r="F1088" s="20" t="s">
        <v>2787</v>
      </c>
      <c r="G1088" s="97">
        <v>30</v>
      </c>
      <c r="H1088" s="20" t="s">
        <v>295</v>
      </c>
      <c r="I1088" s="20">
        <v>0</v>
      </c>
      <c r="J1088" s="20" t="s">
        <v>2787</v>
      </c>
      <c r="K1088" s="20"/>
      <c r="L1088" s="20" t="s">
        <v>2787</v>
      </c>
      <c r="M1088" s="20">
        <v>1</v>
      </c>
      <c r="N1088" s="20">
        <v>30</v>
      </c>
      <c r="O1088" s="20">
        <v>50</v>
      </c>
      <c r="P1088" s="20">
        <v>1</v>
      </c>
      <c r="Q1088" s="20">
        <v>2</v>
      </c>
      <c r="R1088" s="20">
        <v>0</v>
      </c>
      <c r="S1088" s="20">
        <v>0</v>
      </c>
      <c r="T1088" s="55">
        <v>44987</v>
      </c>
      <c r="U1088" s="20"/>
      <c r="V1088" s="20"/>
      <c r="W1088" s="60"/>
      <c r="X1088" s="8"/>
      <c r="Y1088" s="8"/>
      <c r="Z1088" s="8"/>
    </row>
    <row r="1089" spans="1:88" s="83" customFormat="1">
      <c r="A1089" s="25" t="s">
        <v>2788</v>
      </c>
      <c r="B1089" s="25" t="s">
        <v>2789</v>
      </c>
      <c r="C1089" s="25" t="s">
        <v>294</v>
      </c>
      <c r="D1089" s="25">
        <v>875</v>
      </c>
      <c r="E1089" s="25" t="s">
        <v>327</v>
      </c>
      <c r="F1089" s="25" t="s">
        <v>2790</v>
      </c>
      <c r="G1089" s="96">
        <v>10</v>
      </c>
      <c r="H1089" s="25" t="s">
        <v>295</v>
      </c>
      <c r="I1089" s="25">
        <v>4.79</v>
      </c>
      <c r="J1089" s="25" t="s">
        <v>2790</v>
      </c>
      <c r="K1089" s="25"/>
      <c r="L1089" s="25" t="s">
        <v>2790</v>
      </c>
      <c r="M1089" s="25">
        <v>10</v>
      </c>
      <c r="N1089" s="25">
        <v>1</v>
      </c>
      <c r="O1089" s="25">
        <v>100</v>
      </c>
      <c r="P1089" s="25">
        <v>1</v>
      </c>
      <c r="Q1089" s="25">
        <v>2</v>
      </c>
      <c r="R1089" s="25">
        <v>47.89</v>
      </c>
      <c r="S1089" s="25">
        <v>0</v>
      </c>
      <c r="T1089" s="61">
        <v>45077</v>
      </c>
      <c r="U1089" s="25"/>
      <c r="V1089" s="25"/>
      <c r="W1089" s="62"/>
      <c r="X1089" s="8"/>
      <c r="Y1089" s="8"/>
      <c r="Z1089" s="8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</row>
    <row r="1090" spans="1:88">
      <c r="A1090" s="20" t="s">
        <v>537</v>
      </c>
      <c r="B1090" s="20" t="s">
        <v>2791</v>
      </c>
      <c r="C1090" s="20" t="s">
        <v>294</v>
      </c>
      <c r="D1090" s="20">
        <v>3</v>
      </c>
      <c r="E1090" s="20" t="s">
        <v>295</v>
      </c>
      <c r="F1090" s="20" t="s">
        <v>2792</v>
      </c>
      <c r="G1090" s="97">
        <v>3</v>
      </c>
      <c r="H1090" s="20" t="s">
        <v>295</v>
      </c>
      <c r="I1090" s="20">
        <v>0</v>
      </c>
      <c r="J1090" s="20" t="s">
        <v>2792</v>
      </c>
      <c r="K1090" s="20">
        <v>0</v>
      </c>
      <c r="L1090" s="20" t="s">
        <v>2793</v>
      </c>
      <c r="M1090" s="20">
        <v>1</v>
      </c>
      <c r="N1090" s="20">
        <v>3</v>
      </c>
      <c r="O1090" s="20">
        <v>50</v>
      </c>
      <c r="P1090" s="20">
        <v>1</v>
      </c>
      <c r="Q1090" s="20">
        <v>2</v>
      </c>
      <c r="R1090" s="20">
        <v>0</v>
      </c>
      <c r="S1090" s="20">
        <v>0</v>
      </c>
      <c r="T1090" s="55">
        <v>44987</v>
      </c>
      <c r="U1090" s="20"/>
      <c r="V1090" s="20"/>
      <c r="W1090" s="60"/>
      <c r="X1090" s="8"/>
      <c r="Y1090" s="8"/>
      <c r="Z1090" s="8"/>
    </row>
    <row r="1091" spans="1:88" s="83" customFormat="1">
      <c r="A1091" s="25" t="s">
        <v>537</v>
      </c>
      <c r="B1091" s="25" t="s">
        <v>2794</v>
      </c>
      <c r="C1091" s="25" t="s">
        <v>294</v>
      </c>
      <c r="D1091" s="25">
        <v>3</v>
      </c>
      <c r="E1091" s="25" t="s">
        <v>295</v>
      </c>
      <c r="F1091" s="25" t="s">
        <v>2792</v>
      </c>
      <c r="G1091" s="96">
        <v>3</v>
      </c>
      <c r="H1091" s="25" t="s">
        <v>295</v>
      </c>
      <c r="I1091" s="25">
        <v>0</v>
      </c>
      <c r="J1091" s="25" t="s">
        <v>2792</v>
      </c>
      <c r="K1091" s="25">
        <v>0</v>
      </c>
      <c r="L1091" s="25" t="s">
        <v>2792</v>
      </c>
      <c r="M1091" s="25">
        <v>1</v>
      </c>
      <c r="N1091" s="25">
        <v>3</v>
      </c>
      <c r="O1091" s="25">
        <v>50</v>
      </c>
      <c r="P1091" s="25">
        <v>1</v>
      </c>
      <c r="Q1091" s="25">
        <v>2</v>
      </c>
      <c r="R1091" s="25">
        <v>0</v>
      </c>
      <c r="S1091" s="25">
        <v>0</v>
      </c>
      <c r="T1091" s="61">
        <v>44987</v>
      </c>
      <c r="U1091" s="25"/>
      <c r="V1091" s="25"/>
      <c r="W1091" s="62"/>
      <c r="X1091" s="8"/>
      <c r="Y1091" s="8"/>
      <c r="Z1091" s="8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</row>
    <row r="1092" spans="1:88">
      <c r="A1092" s="20" t="s">
        <v>607</v>
      </c>
      <c r="B1092" s="20" t="s">
        <v>2795</v>
      </c>
      <c r="C1092" s="20" t="s">
        <v>294</v>
      </c>
      <c r="D1092" s="20">
        <v>1</v>
      </c>
      <c r="E1092" s="20" t="s">
        <v>295</v>
      </c>
      <c r="F1092" s="20" t="s">
        <v>2796</v>
      </c>
      <c r="G1092" s="97">
        <v>1</v>
      </c>
      <c r="H1092" s="20" t="s">
        <v>295</v>
      </c>
      <c r="I1092" s="20">
        <v>0</v>
      </c>
      <c r="J1092" s="20" t="s">
        <v>2796</v>
      </c>
      <c r="K1092" s="20"/>
      <c r="L1092" s="20" t="s">
        <v>2796</v>
      </c>
      <c r="M1092" s="20">
        <v>1</v>
      </c>
      <c r="N1092" s="20">
        <v>1</v>
      </c>
      <c r="O1092" s="20">
        <v>50</v>
      </c>
      <c r="P1092" s="20">
        <v>1</v>
      </c>
      <c r="Q1092" s="20">
        <v>2</v>
      </c>
      <c r="R1092" s="20">
        <v>0</v>
      </c>
      <c r="S1092" s="20">
        <v>0</v>
      </c>
      <c r="T1092" s="55">
        <v>44987</v>
      </c>
      <c r="U1092" s="20"/>
      <c r="V1092" s="20"/>
      <c r="W1092" s="60"/>
      <c r="X1092" s="8"/>
      <c r="Y1092" s="8"/>
      <c r="Z1092" s="8"/>
    </row>
    <row r="1093" spans="1:88" s="83" customFormat="1">
      <c r="A1093" s="25" t="s">
        <v>607</v>
      </c>
      <c r="B1093" s="25" t="s">
        <v>2797</v>
      </c>
      <c r="C1093" s="25" t="s">
        <v>294</v>
      </c>
      <c r="D1093" s="25">
        <v>1</v>
      </c>
      <c r="E1093" s="25" t="s">
        <v>295</v>
      </c>
      <c r="F1093" s="25" t="s">
        <v>2798</v>
      </c>
      <c r="G1093" s="96">
        <v>1</v>
      </c>
      <c r="H1093" s="25" t="s">
        <v>295</v>
      </c>
      <c r="I1093" s="25">
        <v>0</v>
      </c>
      <c r="J1093" s="25" t="s">
        <v>2798</v>
      </c>
      <c r="K1093" s="25">
        <v>0</v>
      </c>
      <c r="L1093" s="25" t="s">
        <v>2799</v>
      </c>
      <c r="M1093" s="25">
        <v>1</v>
      </c>
      <c r="N1093" s="25">
        <v>1</v>
      </c>
      <c r="O1093" s="25">
        <v>50</v>
      </c>
      <c r="P1093" s="25">
        <v>1</v>
      </c>
      <c r="Q1093" s="25">
        <v>2</v>
      </c>
      <c r="R1093" s="25">
        <v>0</v>
      </c>
      <c r="S1093" s="25">
        <v>0</v>
      </c>
      <c r="T1093" s="61">
        <v>44987</v>
      </c>
      <c r="U1093" s="25"/>
      <c r="V1093" s="25"/>
      <c r="W1093" s="62"/>
      <c r="X1093" s="8"/>
      <c r="Y1093" s="8"/>
      <c r="Z1093" s="8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</row>
    <row r="1094" spans="1:88">
      <c r="A1094" s="20" t="s">
        <v>1360</v>
      </c>
      <c r="B1094" s="20" t="s">
        <v>2800</v>
      </c>
      <c r="C1094" s="20" t="s">
        <v>294</v>
      </c>
      <c r="D1094" s="20">
        <v>5</v>
      </c>
      <c r="E1094" s="20" t="s">
        <v>382</v>
      </c>
      <c r="F1094" s="20" t="s">
        <v>1362</v>
      </c>
      <c r="G1094" s="97">
        <v>1</v>
      </c>
      <c r="H1094" s="20" t="s">
        <v>295</v>
      </c>
      <c r="I1094" s="20">
        <v>0</v>
      </c>
      <c r="J1094" s="20" t="s">
        <v>1362</v>
      </c>
      <c r="K1094" s="20">
        <v>0</v>
      </c>
      <c r="L1094" s="20" t="s">
        <v>2801</v>
      </c>
      <c r="M1094" s="20">
        <v>1</v>
      </c>
      <c r="N1094" s="20">
        <v>5</v>
      </c>
      <c r="O1094" s="20">
        <v>50</v>
      </c>
      <c r="P1094" s="20">
        <v>1</v>
      </c>
      <c r="Q1094" s="20">
        <v>2</v>
      </c>
      <c r="R1094" s="20">
        <v>0</v>
      </c>
      <c r="S1094" s="20">
        <v>0</v>
      </c>
      <c r="T1094" s="55">
        <v>44987</v>
      </c>
      <c r="U1094" s="20"/>
      <c r="V1094" s="20"/>
      <c r="W1094" s="60"/>
      <c r="X1094" s="8"/>
      <c r="Y1094" s="8"/>
      <c r="Z1094" s="8"/>
    </row>
    <row r="1095" spans="1:88" s="83" customFormat="1">
      <c r="A1095" s="25" t="s">
        <v>2802</v>
      </c>
      <c r="B1095" s="25" t="s">
        <v>2803</v>
      </c>
      <c r="C1095" s="25" t="s">
        <v>294</v>
      </c>
      <c r="D1095" s="25">
        <v>7</v>
      </c>
      <c r="E1095" s="25" t="s">
        <v>295</v>
      </c>
      <c r="F1095" s="25" t="s">
        <v>2804</v>
      </c>
      <c r="G1095" s="96">
        <v>7</v>
      </c>
      <c r="H1095" s="25" t="s">
        <v>295</v>
      </c>
      <c r="I1095" s="25">
        <v>0</v>
      </c>
      <c r="J1095" s="25" t="s">
        <v>2804</v>
      </c>
      <c r="K1095" s="25"/>
      <c r="L1095" s="25" t="s">
        <v>2804</v>
      </c>
      <c r="M1095" s="25">
        <v>1</v>
      </c>
      <c r="N1095" s="25">
        <v>7</v>
      </c>
      <c r="O1095" s="25">
        <v>50</v>
      </c>
      <c r="P1095" s="25">
        <v>1</v>
      </c>
      <c r="Q1095" s="25">
        <v>2</v>
      </c>
      <c r="R1095" s="25">
        <v>0</v>
      </c>
      <c r="S1095" s="25">
        <v>0</v>
      </c>
      <c r="T1095" s="61">
        <v>44987</v>
      </c>
      <c r="U1095" s="25"/>
      <c r="V1095" s="25"/>
      <c r="W1095" s="62"/>
      <c r="X1095" s="8"/>
      <c r="Y1095" s="8"/>
      <c r="Z1095" s="8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</row>
    <row r="1096" spans="1:88">
      <c r="A1096" s="20" t="s">
        <v>2805</v>
      </c>
      <c r="B1096" s="20" t="s">
        <v>2806</v>
      </c>
      <c r="C1096" s="20" t="s">
        <v>294</v>
      </c>
      <c r="D1096" s="20">
        <v>1</v>
      </c>
      <c r="E1096" s="20" t="s">
        <v>295</v>
      </c>
      <c r="F1096" s="20" t="s">
        <v>2807</v>
      </c>
      <c r="G1096" s="97">
        <v>5</v>
      </c>
      <c r="H1096" s="20" t="s">
        <v>295</v>
      </c>
      <c r="I1096" s="20">
        <v>0</v>
      </c>
      <c r="J1096" s="20" t="s">
        <v>2807</v>
      </c>
      <c r="K1096" s="20"/>
      <c r="L1096" s="20" t="s">
        <v>2808</v>
      </c>
      <c r="M1096" s="20">
        <v>1</v>
      </c>
      <c r="N1096" s="20">
        <v>5</v>
      </c>
      <c r="O1096" s="20">
        <v>50</v>
      </c>
      <c r="P1096" s="20">
        <v>1</v>
      </c>
      <c r="Q1096" s="20">
        <v>2</v>
      </c>
      <c r="R1096" s="20">
        <v>0</v>
      </c>
      <c r="S1096" s="20">
        <v>0</v>
      </c>
      <c r="T1096" s="55">
        <v>44987</v>
      </c>
      <c r="U1096" s="20"/>
      <c r="V1096" s="20"/>
      <c r="W1096" s="60"/>
      <c r="X1096" s="8"/>
      <c r="Y1096" s="8"/>
      <c r="Z1096" s="8"/>
    </row>
    <row r="1097" spans="1:88" s="83" customFormat="1">
      <c r="A1097" s="25" t="s">
        <v>2809</v>
      </c>
      <c r="B1097" s="25" t="s">
        <v>2810</v>
      </c>
      <c r="C1097" s="25" t="s">
        <v>294</v>
      </c>
      <c r="D1097" s="25">
        <v>1</v>
      </c>
      <c r="E1097" s="25" t="s">
        <v>295</v>
      </c>
      <c r="F1097" s="25" t="s">
        <v>2811</v>
      </c>
      <c r="G1097" s="96">
        <v>1</v>
      </c>
      <c r="H1097" s="25" t="s">
        <v>295</v>
      </c>
      <c r="I1097" s="25">
        <v>0</v>
      </c>
      <c r="J1097" s="25" t="s">
        <v>2811</v>
      </c>
      <c r="K1097" s="25"/>
      <c r="L1097" s="25" t="s">
        <v>2811</v>
      </c>
      <c r="M1097" s="25">
        <v>1</v>
      </c>
      <c r="N1097" s="25">
        <v>1</v>
      </c>
      <c r="O1097" s="25">
        <v>50</v>
      </c>
      <c r="P1097" s="25">
        <v>1</v>
      </c>
      <c r="Q1097" s="25">
        <v>2</v>
      </c>
      <c r="R1097" s="25">
        <v>0</v>
      </c>
      <c r="S1097" s="25">
        <v>0</v>
      </c>
      <c r="T1097" s="61">
        <v>44987</v>
      </c>
      <c r="U1097" s="25"/>
      <c r="V1097" s="25"/>
      <c r="W1097" s="62"/>
      <c r="X1097" s="8"/>
      <c r="Y1097" s="8"/>
      <c r="Z1097" s="8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</row>
    <row r="1098" spans="1:88">
      <c r="A1098" s="20" t="s">
        <v>717</v>
      </c>
      <c r="B1098" s="20" t="s">
        <v>2231</v>
      </c>
      <c r="C1098" s="20" t="s">
        <v>294</v>
      </c>
      <c r="D1098" s="20">
        <v>1</v>
      </c>
      <c r="E1098" s="20" t="s">
        <v>382</v>
      </c>
      <c r="F1098" s="20" t="s">
        <v>2232</v>
      </c>
      <c r="G1098" s="97">
        <v>1</v>
      </c>
      <c r="H1098" s="20" t="s">
        <v>295</v>
      </c>
      <c r="I1098" s="20">
        <v>0</v>
      </c>
      <c r="J1098" s="20" t="s">
        <v>2232</v>
      </c>
      <c r="K1098" s="20">
        <v>0</v>
      </c>
      <c r="L1098" s="20" t="s">
        <v>719</v>
      </c>
      <c r="M1098" s="20">
        <v>1</v>
      </c>
      <c r="N1098" s="20">
        <v>1</v>
      </c>
      <c r="O1098" s="20">
        <v>50</v>
      </c>
      <c r="P1098" s="20">
        <v>1</v>
      </c>
      <c r="Q1098" s="20">
        <v>1</v>
      </c>
      <c r="R1098" s="20">
        <v>0</v>
      </c>
      <c r="S1098" s="20">
        <v>0</v>
      </c>
      <c r="T1098" s="55">
        <v>44987</v>
      </c>
      <c r="U1098" s="20"/>
      <c r="V1098" s="20"/>
      <c r="W1098" s="60"/>
      <c r="X1098" s="8"/>
      <c r="Y1098" s="8"/>
      <c r="Z1098" s="8"/>
    </row>
    <row r="1099" spans="1:88" s="83" customFormat="1">
      <c r="A1099" s="25" t="s">
        <v>362</v>
      </c>
      <c r="B1099" s="25" t="s">
        <v>2812</v>
      </c>
      <c r="C1099" s="25" t="s">
        <v>294</v>
      </c>
      <c r="D1099" s="25">
        <v>1</v>
      </c>
      <c r="E1099" s="25" t="s">
        <v>295</v>
      </c>
      <c r="F1099" s="25" t="s">
        <v>2813</v>
      </c>
      <c r="G1099" s="96">
        <v>1</v>
      </c>
      <c r="H1099" s="25" t="s">
        <v>295</v>
      </c>
      <c r="I1099" s="25">
        <v>0</v>
      </c>
      <c r="J1099" s="25" t="s">
        <v>2813</v>
      </c>
      <c r="K1099" s="25">
        <v>0</v>
      </c>
      <c r="L1099" s="25" t="s">
        <v>2814</v>
      </c>
      <c r="M1099" s="25">
        <v>1</v>
      </c>
      <c r="N1099" s="25">
        <v>1</v>
      </c>
      <c r="O1099" s="25">
        <v>50</v>
      </c>
      <c r="P1099" s="25">
        <v>1</v>
      </c>
      <c r="Q1099" s="25">
        <v>2</v>
      </c>
      <c r="R1099" s="25">
        <v>0</v>
      </c>
      <c r="S1099" s="25">
        <v>0</v>
      </c>
      <c r="T1099" s="61">
        <v>44987</v>
      </c>
      <c r="U1099" s="25"/>
      <c r="V1099" s="25"/>
      <c r="W1099" s="62"/>
      <c r="X1099" s="8"/>
      <c r="Y1099" s="8"/>
      <c r="Z1099" s="8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</row>
    <row r="1100" spans="1:88">
      <c r="A1100" s="20" t="s">
        <v>292</v>
      </c>
      <c r="B1100" s="20" t="s">
        <v>292</v>
      </c>
      <c r="C1100" s="20" t="s">
        <v>294</v>
      </c>
      <c r="D1100" s="20">
        <v>1</v>
      </c>
      <c r="E1100" s="20" t="s">
        <v>295</v>
      </c>
      <c r="F1100" s="20" t="s">
        <v>2815</v>
      </c>
      <c r="G1100" s="97">
        <v>150</v>
      </c>
      <c r="H1100" s="20" t="s">
        <v>295</v>
      </c>
      <c r="I1100" s="20">
        <v>0</v>
      </c>
      <c r="J1100" s="20" t="s">
        <v>2815</v>
      </c>
      <c r="K1100" s="20"/>
      <c r="L1100" s="20" t="s">
        <v>2816</v>
      </c>
      <c r="M1100" s="20">
        <v>1</v>
      </c>
      <c r="N1100" s="20">
        <v>150</v>
      </c>
      <c r="O1100" s="20">
        <v>50</v>
      </c>
      <c r="P1100" s="20">
        <v>1</v>
      </c>
      <c r="Q1100" s="20">
        <v>2</v>
      </c>
      <c r="R1100" s="20">
        <v>0</v>
      </c>
      <c r="S1100" s="20">
        <v>0</v>
      </c>
      <c r="T1100" s="55">
        <v>44987</v>
      </c>
      <c r="U1100" s="20"/>
      <c r="V1100" s="20"/>
      <c r="W1100" s="60"/>
      <c r="X1100" s="8"/>
      <c r="Y1100" s="8"/>
      <c r="Z1100" s="8"/>
    </row>
    <row r="1101" spans="1:88" s="83" customFormat="1">
      <c r="A1101" s="25" t="s">
        <v>2817</v>
      </c>
      <c r="B1101" s="25" t="s">
        <v>2817</v>
      </c>
      <c r="C1101" s="25" t="s">
        <v>294</v>
      </c>
      <c r="D1101" s="25">
        <v>1</v>
      </c>
      <c r="E1101" s="25" t="s">
        <v>295</v>
      </c>
      <c r="F1101" s="25" t="s">
        <v>2818</v>
      </c>
      <c r="G1101" s="96">
        <v>19</v>
      </c>
      <c r="H1101" s="25" t="s">
        <v>295</v>
      </c>
      <c r="I1101" s="25">
        <v>0</v>
      </c>
      <c r="J1101" s="25" t="s">
        <v>2818</v>
      </c>
      <c r="K1101" s="25">
        <v>0</v>
      </c>
      <c r="L1101" s="25" t="s">
        <v>2819</v>
      </c>
      <c r="M1101" s="25">
        <v>1</v>
      </c>
      <c r="N1101" s="25">
        <v>19</v>
      </c>
      <c r="O1101" s="25">
        <v>50</v>
      </c>
      <c r="P1101" s="25">
        <v>1</v>
      </c>
      <c r="Q1101" s="25">
        <v>2</v>
      </c>
      <c r="R1101" s="25">
        <v>0</v>
      </c>
      <c r="S1101" s="25">
        <v>0</v>
      </c>
      <c r="T1101" s="61">
        <v>44987</v>
      </c>
      <c r="U1101" s="25"/>
      <c r="V1101" s="25"/>
      <c r="W1101" s="62"/>
      <c r="X1101" s="8"/>
      <c r="Y1101" s="8"/>
      <c r="Z1101" s="8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</row>
    <row r="1102" spans="1:88">
      <c r="A1102" s="20" t="s">
        <v>2817</v>
      </c>
      <c r="B1102" s="20" t="s">
        <v>2820</v>
      </c>
      <c r="C1102" s="20" t="s">
        <v>294</v>
      </c>
      <c r="D1102" s="20">
        <v>1</v>
      </c>
      <c r="E1102" s="20" t="s">
        <v>295</v>
      </c>
      <c r="F1102" s="20" t="s">
        <v>2821</v>
      </c>
      <c r="G1102" s="97">
        <v>1</v>
      </c>
      <c r="H1102" s="20" t="s">
        <v>295</v>
      </c>
      <c r="I1102" s="20">
        <v>0</v>
      </c>
      <c r="J1102" s="20" t="s">
        <v>2821</v>
      </c>
      <c r="K1102" s="20">
        <v>0</v>
      </c>
      <c r="L1102" s="20" t="s">
        <v>2821</v>
      </c>
      <c r="M1102" s="20">
        <v>1</v>
      </c>
      <c r="N1102" s="20">
        <v>1</v>
      </c>
      <c r="O1102" s="20">
        <v>50</v>
      </c>
      <c r="P1102" s="20">
        <v>1</v>
      </c>
      <c r="Q1102" s="20">
        <v>2</v>
      </c>
      <c r="R1102" s="20">
        <v>0</v>
      </c>
      <c r="S1102" s="20">
        <v>0</v>
      </c>
      <c r="T1102" s="55">
        <v>44987</v>
      </c>
      <c r="U1102" s="20"/>
      <c r="V1102" s="20"/>
      <c r="W1102" s="60"/>
      <c r="X1102" s="8"/>
      <c r="Y1102" s="8"/>
      <c r="Z1102" s="8"/>
    </row>
    <row r="1103" spans="1:88" s="83" customFormat="1">
      <c r="A1103" s="25" t="s">
        <v>2822</v>
      </c>
      <c r="B1103" s="25" t="s">
        <v>2823</v>
      </c>
      <c r="C1103" s="25" t="s">
        <v>294</v>
      </c>
      <c r="D1103" s="25">
        <v>10</v>
      </c>
      <c r="E1103" s="25" t="s">
        <v>295</v>
      </c>
      <c r="F1103" s="25" t="s">
        <v>2824</v>
      </c>
      <c r="G1103" s="96">
        <v>10</v>
      </c>
      <c r="H1103" s="25" t="s">
        <v>295</v>
      </c>
      <c r="I1103" s="25">
        <v>0</v>
      </c>
      <c r="J1103" s="25" t="s">
        <v>2824</v>
      </c>
      <c r="K1103" s="25"/>
      <c r="L1103" s="25" t="s">
        <v>2824</v>
      </c>
      <c r="M1103" s="25">
        <v>1</v>
      </c>
      <c r="N1103" s="25">
        <v>10</v>
      </c>
      <c r="O1103" s="25">
        <v>50</v>
      </c>
      <c r="P1103" s="25">
        <v>1</v>
      </c>
      <c r="Q1103" s="25">
        <v>2</v>
      </c>
      <c r="R1103" s="25">
        <v>0</v>
      </c>
      <c r="S1103" s="25">
        <v>0</v>
      </c>
      <c r="T1103" s="61">
        <v>44987</v>
      </c>
      <c r="U1103" s="25"/>
      <c r="V1103" s="25"/>
      <c r="W1103" s="62"/>
      <c r="X1103" s="8"/>
      <c r="Y1103" s="8"/>
      <c r="Z1103" s="8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</row>
    <row r="1104" spans="1:88">
      <c r="A1104" s="20" t="s">
        <v>2825</v>
      </c>
      <c r="B1104" s="20" t="s">
        <v>2826</v>
      </c>
      <c r="C1104" s="20" t="s">
        <v>294</v>
      </c>
      <c r="D1104" s="20">
        <v>3</v>
      </c>
      <c r="E1104" s="20" t="s">
        <v>295</v>
      </c>
      <c r="F1104" s="20" t="s">
        <v>2827</v>
      </c>
      <c r="G1104" s="97">
        <v>3</v>
      </c>
      <c r="H1104" s="20" t="s">
        <v>295</v>
      </c>
      <c r="I1104" s="20">
        <v>0</v>
      </c>
      <c r="J1104" s="20" t="s">
        <v>2827</v>
      </c>
      <c r="K1104" s="20"/>
      <c r="L1104" s="20" t="s">
        <v>2827</v>
      </c>
      <c r="M1104" s="20">
        <v>1</v>
      </c>
      <c r="N1104" s="20">
        <v>3</v>
      </c>
      <c r="O1104" s="20">
        <v>50</v>
      </c>
      <c r="P1104" s="20">
        <v>1</v>
      </c>
      <c r="Q1104" s="20">
        <v>2</v>
      </c>
      <c r="R1104" s="20">
        <v>0</v>
      </c>
      <c r="S1104" s="20">
        <v>0</v>
      </c>
      <c r="T1104" s="55">
        <v>44987</v>
      </c>
      <c r="U1104" s="20"/>
      <c r="V1104" s="20"/>
      <c r="W1104" s="60"/>
      <c r="X1104" s="8"/>
      <c r="Y1104" s="8"/>
      <c r="Z1104" s="8"/>
    </row>
    <row r="1105" spans="1:88" s="83" customFormat="1">
      <c r="A1105" s="25" t="s">
        <v>2825</v>
      </c>
      <c r="B1105" s="25" t="s">
        <v>2828</v>
      </c>
      <c r="C1105" s="25" t="s">
        <v>294</v>
      </c>
      <c r="D1105" s="25">
        <v>250</v>
      </c>
      <c r="E1105" s="25" t="s">
        <v>332</v>
      </c>
      <c r="F1105" s="25" t="s">
        <v>2829</v>
      </c>
      <c r="G1105" s="96">
        <v>10</v>
      </c>
      <c r="H1105" s="25" t="s">
        <v>295</v>
      </c>
      <c r="I1105" s="25">
        <v>2.3199999999999998</v>
      </c>
      <c r="J1105" s="25" t="s">
        <v>2829</v>
      </c>
      <c r="K1105" s="25"/>
      <c r="L1105" s="25" t="s">
        <v>2829</v>
      </c>
      <c r="M1105" s="25">
        <v>10</v>
      </c>
      <c r="N1105" s="25">
        <v>1</v>
      </c>
      <c r="O1105" s="25">
        <v>100</v>
      </c>
      <c r="P1105" s="25">
        <v>1</v>
      </c>
      <c r="Q1105" s="25">
        <v>2</v>
      </c>
      <c r="R1105" s="25">
        <v>23.16</v>
      </c>
      <c r="S1105" s="25">
        <v>0</v>
      </c>
      <c r="T1105" s="61">
        <v>45077</v>
      </c>
      <c r="U1105" s="25"/>
      <c r="V1105" s="25"/>
      <c r="W1105" s="62"/>
      <c r="X1105" s="8"/>
      <c r="Y1105" s="8"/>
      <c r="Z1105" s="8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</row>
    <row r="1106" spans="1:88">
      <c r="A1106" s="20" t="s">
        <v>2825</v>
      </c>
      <c r="B1106" s="20" t="s">
        <v>2830</v>
      </c>
      <c r="C1106" s="20" t="s">
        <v>294</v>
      </c>
      <c r="D1106" s="20">
        <v>250</v>
      </c>
      <c r="E1106" s="20" t="s">
        <v>332</v>
      </c>
      <c r="F1106" s="20" t="s">
        <v>2831</v>
      </c>
      <c r="G1106" s="97">
        <v>1</v>
      </c>
      <c r="H1106" s="20" t="s">
        <v>295</v>
      </c>
      <c r="I1106" s="20">
        <v>2.58</v>
      </c>
      <c r="J1106" s="20" t="s">
        <v>2831</v>
      </c>
      <c r="K1106" s="20"/>
      <c r="L1106" s="20" t="s">
        <v>2831</v>
      </c>
      <c r="M1106" s="20">
        <v>1</v>
      </c>
      <c r="N1106" s="20">
        <v>1</v>
      </c>
      <c r="O1106" s="20">
        <v>100</v>
      </c>
      <c r="P1106" s="20">
        <v>1</v>
      </c>
      <c r="Q1106" s="20">
        <v>2</v>
      </c>
      <c r="R1106" s="20">
        <v>2.58</v>
      </c>
      <c r="S1106" s="20">
        <v>0</v>
      </c>
      <c r="T1106" s="55">
        <v>45077</v>
      </c>
      <c r="U1106" s="20"/>
      <c r="V1106" s="20"/>
      <c r="W1106" s="60"/>
      <c r="X1106" s="8"/>
      <c r="Y1106" s="8"/>
      <c r="Z1106" s="8"/>
    </row>
    <row r="1107" spans="1:88" s="83" customFormat="1">
      <c r="A1107" s="25" t="s">
        <v>2832</v>
      </c>
      <c r="B1107" s="25" t="s">
        <v>2833</v>
      </c>
      <c r="C1107" s="25" t="s">
        <v>294</v>
      </c>
      <c r="D1107" s="25">
        <v>3</v>
      </c>
      <c r="E1107" s="25" t="s">
        <v>295</v>
      </c>
      <c r="F1107" s="25" t="s">
        <v>2834</v>
      </c>
      <c r="G1107" s="96">
        <v>3</v>
      </c>
      <c r="H1107" s="25" t="s">
        <v>295</v>
      </c>
      <c r="I1107" s="25">
        <v>0</v>
      </c>
      <c r="J1107" s="25" t="s">
        <v>2834</v>
      </c>
      <c r="K1107" s="25"/>
      <c r="L1107" s="25" t="s">
        <v>2834</v>
      </c>
      <c r="M1107" s="25">
        <v>1</v>
      </c>
      <c r="N1107" s="25">
        <v>3</v>
      </c>
      <c r="O1107" s="25">
        <v>50</v>
      </c>
      <c r="P1107" s="25">
        <v>1</v>
      </c>
      <c r="Q1107" s="25">
        <v>2</v>
      </c>
      <c r="R1107" s="25">
        <v>0</v>
      </c>
      <c r="S1107" s="25">
        <v>0</v>
      </c>
      <c r="T1107" s="61">
        <v>44987</v>
      </c>
      <c r="U1107" s="25"/>
      <c r="V1107" s="25"/>
      <c r="W1107" s="62"/>
      <c r="X1107" s="8"/>
      <c r="Y1107" s="8"/>
      <c r="Z1107" s="8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</row>
    <row r="1108" spans="1:88">
      <c r="A1108" s="20" t="s">
        <v>2835</v>
      </c>
      <c r="B1108" s="20" t="s">
        <v>2836</v>
      </c>
      <c r="C1108" s="20" t="s">
        <v>294</v>
      </c>
      <c r="D1108" s="20">
        <v>1</v>
      </c>
      <c r="E1108" s="20" t="s">
        <v>295</v>
      </c>
      <c r="F1108" s="20" t="s">
        <v>2837</v>
      </c>
      <c r="G1108" s="97">
        <v>1</v>
      </c>
      <c r="H1108" s="20" t="s">
        <v>295</v>
      </c>
      <c r="I1108" s="20">
        <v>0</v>
      </c>
      <c r="J1108" s="20" t="s">
        <v>2837</v>
      </c>
      <c r="K1108" s="20"/>
      <c r="L1108" s="20" t="s">
        <v>2837</v>
      </c>
      <c r="M1108" s="20">
        <v>1</v>
      </c>
      <c r="N1108" s="20">
        <v>1</v>
      </c>
      <c r="O1108" s="20">
        <v>50</v>
      </c>
      <c r="P1108" s="20">
        <v>1</v>
      </c>
      <c r="Q1108" s="20">
        <v>2</v>
      </c>
      <c r="R1108" s="20">
        <v>0</v>
      </c>
      <c r="S1108" s="20">
        <v>0</v>
      </c>
      <c r="T1108" s="55">
        <v>44987</v>
      </c>
      <c r="U1108" s="20"/>
      <c r="V1108" s="20"/>
      <c r="W1108" s="60"/>
      <c r="X1108" s="8"/>
      <c r="Y1108" s="8"/>
      <c r="Z1108" s="8"/>
    </row>
    <row r="1109" spans="1:88" s="83" customFormat="1">
      <c r="A1109" s="25" t="s">
        <v>366</v>
      </c>
      <c r="B1109" s="25" t="s">
        <v>2812</v>
      </c>
      <c r="C1109" s="25" t="s">
        <v>294</v>
      </c>
      <c r="D1109" s="25">
        <v>1</v>
      </c>
      <c r="E1109" s="25" t="s">
        <v>295</v>
      </c>
      <c r="F1109" s="25" t="s">
        <v>2813</v>
      </c>
      <c r="G1109" s="96">
        <v>1</v>
      </c>
      <c r="H1109" s="25" t="s">
        <v>295</v>
      </c>
      <c r="I1109" s="25">
        <v>0</v>
      </c>
      <c r="J1109" s="25" t="s">
        <v>2813</v>
      </c>
      <c r="K1109" s="25">
        <v>0</v>
      </c>
      <c r="L1109" s="25" t="s">
        <v>2814</v>
      </c>
      <c r="M1109" s="25">
        <v>1</v>
      </c>
      <c r="N1109" s="25">
        <v>1</v>
      </c>
      <c r="O1109" s="25">
        <v>50</v>
      </c>
      <c r="P1109" s="25">
        <v>1</v>
      </c>
      <c r="Q1109" s="25">
        <v>2</v>
      </c>
      <c r="R1109" s="25">
        <v>0</v>
      </c>
      <c r="S1109" s="25">
        <v>0</v>
      </c>
      <c r="T1109" s="61">
        <v>44987</v>
      </c>
      <c r="U1109" s="25"/>
      <c r="V1109" s="25"/>
      <c r="W1109" s="62"/>
      <c r="X1109" s="8"/>
      <c r="Y1109" s="8"/>
      <c r="Z1109" s="8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</row>
    <row r="1110" spans="1:88">
      <c r="A1110" s="20" t="s">
        <v>672</v>
      </c>
      <c r="B1110" s="20" t="s">
        <v>2838</v>
      </c>
      <c r="C1110" s="20" t="s">
        <v>294</v>
      </c>
      <c r="D1110" s="20">
        <v>5</v>
      </c>
      <c r="E1110" s="20" t="s">
        <v>382</v>
      </c>
      <c r="F1110" s="20" t="s">
        <v>2839</v>
      </c>
      <c r="G1110" s="97">
        <v>5</v>
      </c>
      <c r="H1110" s="20" t="s">
        <v>295</v>
      </c>
      <c r="I1110" s="20">
        <v>0</v>
      </c>
      <c r="J1110" s="20" t="s">
        <v>2839</v>
      </c>
      <c r="K1110" s="20">
        <v>0</v>
      </c>
      <c r="L1110" s="20" t="s">
        <v>2840</v>
      </c>
      <c r="M1110" s="20">
        <v>1</v>
      </c>
      <c r="N1110" s="20">
        <v>5</v>
      </c>
      <c r="O1110" s="20">
        <v>50</v>
      </c>
      <c r="P1110" s="20">
        <v>1</v>
      </c>
      <c r="Q1110" s="20">
        <v>2</v>
      </c>
      <c r="R1110" s="20">
        <v>0</v>
      </c>
      <c r="S1110" s="20">
        <v>0</v>
      </c>
      <c r="T1110" s="55">
        <v>44987</v>
      </c>
      <c r="U1110" s="20"/>
      <c r="V1110" s="20"/>
      <c r="W1110" s="60"/>
      <c r="X1110" s="8"/>
      <c r="Y1110" s="8"/>
      <c r="Z1110" s="8"/>
    </row>
    <row r="1111" spans="1:88" s="83" customFormat="1">
      <c r="A1111" s="25" t="s">
        <v>672</v>
      </c>
      <c r="B1111" s="25" t="s">
        <v>2841</v>
      </c>
      <c r="C1111" s="25" t="s">
        <v>294</v>
      </c>
      <c r="D1111" s="25">
        <v>1</v>
      </c>
      <c r="E1111" s="25" t="s">
        <v>382</v>
      </c>
      <c r="F1111" s="25" t="s">
        <v>2842</v>
      </c>
      <c r="G1111" s="96">
        <v>1</v>
      </c>
      <c r="H1111" s="25" t="s">
        <v>295</v>
      </c>
      <c r="I1111" s="25">
        <v>0</v>
      </c>
      <c r="J1111" s="25" t="s">
        <v>2842</v>
      </c>
      <c r="K1111" s="25">
        <v>0</v>
      </c>
      <c r="L1111" s="25" t="s">
        <v>2842</v>
      </c>
      <c r="M1111" s="25">
        <v>1</v>
      </c>
      <c r="N1111" s="25">
        <v>1</v>
      </c>
      <c r="O1111" s="25">
        <v>50</v>
      </c>
      <c r="P1111" s="25">
        <v>1</v>
      </c>
      <c r="Q1111" s="25">
        <v>2</v>
      </c>
      <c r="R1111" s="25">
        <v>0</v>
      </c>
      <c r="S1111" s="25">
        <v>0</v>
      </c>
      <c r="T1111" s="61">
        <v>44987</v>
      </c>
      <c r="U1111" s="25"/>
      <c r="V1111" s="25"/>
      <c r="W1111" s="62"/>
      <c r="X1111" s="8"/>
      <c r="Y1111" s="8"/>
      <c r="Z1111" s="8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</row>
    <row r="1112" spans="1:88">
      <c r="A1112" s="20" t="s">
        <v>2843</v>
      </c>
      <c r="B1112" s="20" t="s">
        <v>2656</v>
      </c>
      <c r="C1112" s="20" t="s">
        <v>294</v>
      </c>
      <c r="D1112" s="20">
        <v>1</v>
      </c>
      <c r="E1112" s="20" t="s">
        <v>295</v>
      </c>
      <c r="F1112" s="20" t="s">
        <v>2657</v>
      </c>
      <c r="G1112" s="97">
        <v>1</v>
      </c>
      <c r="H1112" s="20" t="s">
        <v>295</v>
      </c>
      <c r="I1112" s="20">
        <v>0</v>
      </c>
      <c r="J1112" s="20" t="s">
        <v>2657</v>
      </c>
      <c r="K1112" s="20">
        <v>0</v>
      </c>
      <c r="L1112" s="20" t="s">
        <v>2657</v>
      </c>
      <c r="M1112" s="20">
        <v>1</v>
      </c>
      <c r="N1112" s="20">
        <v>1</v>
      </c>
      <c r="O1112" s="20">
        <v>50</v>
      </c>
      <c r="P1112" s="20">
        <v>1</v>
      </c>
      <c r="Q1112" s="20">
        <v>2</v>
      </c>
      <c r="R1112" s="20">
        <v>0</v>
      </c>
      <c r="S1112" s="20">
        <v>0</v>
      </c>
      <c r="T1112" s="55">
        <v>44987</v>
      </c>
      <c r="U1112" s="20"/>
      <c r="V1112" s="20"/>
      <c r="W1112" s="60"/>
      <c r="X1112" s="8"/>
      <c r="Y1112" s="8"/>
      <c r="Z1112" s="8"/>
    </row>
    <row r="1113" spans="1:88" s="83" customFormat="1">
      <c r="A1113" s="25" t="s">
        <v>2843</v>
      </c>
      <c r="B1113" s="25" t="s">
        <v>2658</v>
      </c>
      <c r="C1113" s="25" t="s">
        <v>294</v>
      </c>
      <c r="D1113" s="25">
        <v>1</v>
      </c>
      <c r="E1113" s="25" t="s">
        <v>295</v>
      </c>
      <c r="F1113" s="25" t="s">
        <v>2657</v>
      </c>
      <c r="G1113" s="96">
        <v>1</v>
      </c>
      <c r="H1113" s="25" t="s">
        <v>295</v>
      </c>
      <c r="I1113" s="25">
        <v>0</v>
      </c>
      <c r="J1113" s="25" t="s">
        <v>2657</v>
      </c>
      <c r="K1113" s="25">
        <v>0</v>
      </c>
      <c r="L1113" s="25" t="s">
        <v>2659</v>
      </c>
      <c r="M1113" s="25">
        <v>1</v>
      </c>
      <c r="N1113" s="25">
        <v>1</v>
      </c>
      <c r="O1113" s="25">
        <v>50</v>
      </c>
      <c r="P1113" s="25">
        <v>1</v>
      </c>
      <c r="Q1113" s="25">
        <v>2</v>
      </c>
      <c r="R1113" s="25">
        <v>0</v>
      </c>
      <c r="S1113" s="25">
        <v>0</v>
      </c>
      <c r="T1113" s="61">
        <v>44987</v>
      </c>
      <c r="U1113" s="25"/>
      <c r="V1113" s="25"/>
      <c r="W1113" s="62"/>
      <c r="X1113" s="8"/>
      <c r="Y1113" s="8"/>
      <c r="Z1113" s="8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</row>
    <row r="1114" spans="1:88">
      <c r="A1114" s="20" t="s">
        <v>2844</v>
      </c>
      <c r="B1114" s="20" t="s">
        <v>2844</v>
      </c>
      <c r="C1114" s="20" t="s">
        <v>294</v>
      </c>
      <c r="D1114" s="20">
        <v>1</v>
      </c>
      <c r="E1114" s="20" t="s">
        <v>295</v>
      </c>
      <c r="F1114" s="20" t="s">
        <v>2845</v>
      </c>
      <c r="G1114" s="97">
        <v>1</v>
      </c>
      <c r="H1114" s="20" t="s">
        <v>295</v>
      </c>
      <c r="I1114" s="20">
        <v>0</v>
      </c>
      <c r="J1114" s="20" t="s">
        <v>2845</v>
      </c>
      <c r="K1114" s="20">
        <v>0</v>
      </c>
      <c r="L1114" s="20" t="s">
        <v>2846</v>
      </c>
      <c r="M1114" s="20">
        <v>1</v>
      </c>
      <c r="N1114" s="20">
        <v>1</v>
      </c>
      <c r="O1114" s="20">
        <v>50</v>
      </c>
      <c r="P1114" s="20">
        <v>1</v>
      </c>
      <c r="Q1114" s="20">
        <v>2</v>
      </c>
      <c r="R1114" s="20">
        <v>0</v>
      </c>
      <c r="S1114" s="20">
        <v>0</v>
      </c>
      <c r="T1114" s="55">
        <v>44987</v>
      </c>
      <c r="U1114" s="20"/>
      <c r="V1114" s="20"/>
      <c r="W1114" s="60"/>
      <c r="X1114" s="8"/>
      <c r="Y1114" s="8"/>
      <c r="Z1114" s="8"/>
    </row>
    <row r="1115" spans="1:88" s="83" customFormat="1">
      <c r="A1115" s="25" t="s">
        <v>2847</v>
      </c>
      <c r="B1115" s="25" t="s">
        <v>2847</v>
      </c>
      <c r="C1115" s="25" t="s">
        <v>294</v>
      </c>
      <c r="D1115" s="25">
        <v>1</v>
      </c>
      <c r="E1115" s="25" t="s">
        <v>295</v>
      </c>
      <c r="F1115" s="25" t="s">
        <v>2848</v>
      </c>
      <c r="G1115" s="96">
        <v>1</v>
      </c>
      <c r="H1115" s="25" t="s">
        <v>295</v>
      </c>
      <c r="I1115" s="25">
        <v>0</v>
      </c>
      <c r="J1115" s="25" t="s">
        <v>2848</v>
      </c>
      <c r="K1115" s="25">
        <v>0</v>
      </c>
      <c r="L1115" s="25" t="s">
        <v>2849</v>
      </c>
      <c r="M1115" s="25">
        <v>1</v>
      </c>
      <c r="N1115" s="25">
        <v>1</v>
      </c>
      <c r="O1115" s="25">
        <v>50</v>
      </c>
      <c r="P1115" s="25">
        <v>1</v>
      </c>
      <c r="Q1115" s="25">
        <v>2</v>
      </c>
      <c r="R1115" s="25">
        <v>0</v>
      </c>
      <c r="S1115" s="25">
        <v>0</v>
      </c>
      <c r="T1115" s="61">
        <v>44987</v>
      </c>
      <c r="U1115" s="25"/>
      <c r="V1115" s="25"/>
      <c r="W1115" s="62"/>
      <c r="X1115" s="8"/>
      <c r="Y1115" s="8"/>
      <c r="Z1115" s="8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</row>
    <row r="1116" spans="1:88">
      <c r="A1116" s="20" t="s">
        <v>2850</v>
      </c>
      <c r="B1116" s="20" t="s">
        <v>2850</v>
      </c>
      <c r="C1116" s="20" t="s">
        <v>294</v>
      </c>
      <c r="D1116" s="20">
        <v>1</v>
      </c>
      <c r="E1116" s="20" t="s">
        <v>295</v>
      </c>
      <c r="F1116" s="20" t="s">
        <v>2851</v>
      </c>
      <c r="G1116" s="97">
        <v>1</v>
      </c>
      <c r="H1116" s="20" t="s">
        <v>295</v>
      </c>
      <c r="I1116" s="20">
        <v>0</v>
      </c>
      <c r="J1116" s="20" t="s">
        <v>2851</v>
      </c>
      <c r="K1116" s="20">
        <v>0</v>
      </c>
      <c r="L1116" s="20" t="s">
        <v>2852</v>
      </c>
      <c r="M1116" s="20">
        <v>1</v>
      </c>
      <c r="N1116" s="20">
        <v>1</v>
      </c>
      <c r="O1116" s="20">
        <v>50</v>
      </c>
      <c r="P1116" s="20">
        <v>1</v>
      </c>
      <c r="Q1116" s="20">
        <v>2</v>
      </c>
      <c r="R1116" s="20">
        <v>0</v>
      </c>
      <c r="S1116" s="20">
        <v>0</v>
      </c>
      <c r="T1116" s="55">
        <v>44987</v>
      </c>
      <c r="U1116" s="20"/>
      <c r="V1116" s="20"/>
      <c r="W1116" s="60"/>
      <c r="X1116" s="8"/>
      <c r="Y1116" s="8"/>
      <c r="Z1116" s="8"/>
    </row>
    <row r="1117" spans="1:88" s="83" customFormat="1">
      <c r="A1117" s="25" t="s">
        <v>2853</v>
      </c>
      <c r="B1117" s="25" t="s">
        <v>2853</v>
      </c>
      <c r="C1117" s="25" t="s">
        <v>294</v>
      </c>
      <c r="D1117" s="25">
        <v>1</v>
      </c>
      <c r="E1117" s="25" t="s">
        <v>295</v>
      </c>
      <c r="F1117" s="25" t="s">
        <v>2854</v>
      </c>
      <c r="G1117" s="96">
        <v>1</v>
      </c>
      <c r="H1117" s="25" t="s">
        <v>295</v>
      </c>
      <c r="I1117" s="25">
        <v>0</v>
      </c>
      <c r="J1117" s="25" t="s">
        <v>2854</v>
      </c>
      <c r="K1117" s="25"/>
      <c r="L1117" s="25" t="s">
        <v>2855</v>
      </c>
      <c r="M1117" s="25">
        <v>1</v>
      </c>
      <c r="N1117" s="25">
        <v>1</v>
      </c>
      <c r="O1117" s="25">
        <v>50</v>
      </c>
      <c r="P1117" s="25">
        <v>1</v>
      </c>
      <c r="Q1117" s="25">
        <v>2</v>
      </c>
      <c r="R1117" s="25">
        <v>0</v>
      </c>
      <c r="S1117" s="25">
        <v>0</v>
      </c>
      <c r="T1117" s="61">
        <v>44987</v>
      </c>
      <c r="U1117" s="25"/>
      <c r="V1117" s="25"/>
      <c r="W1117" s="62"/>
      <c r="X1117" s="8"/>
      <c r="Y1117" s="8"/>
      <c r="Z1117" s="8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</row>
    <row r="1118" spans="1:88">
      <c r="A1118" s="20" t="s">
        <v>2856</v>
      </c>
      <c r="B1118" s="20" t="s">
        <v>2856</v>
      </c>
      <c r="C1118" s="20" t="s">
        <v>294</v>
      </c>
      <c r="D1118" s="20">
        <v>1</v>
      </c>
      <c r="E1118" s="20" t="s">
        <v>295</v>
      </c>
      <c r="F1118" s="20" t="s">
        <v>2857</v>
      </c>
      <c r="G1118" s="97">
        <v>1</v>
      </c>
      <c r="H1118" s="20" t="s">
        <v>295</v>
      </c>
      <c r="I1118" s="20">
        <v>0</v>
      </c>
      <c r="J1118" s="20" t="s">
        <v>2857</v>
      </c>
      <c r="K1118" s="20">
        <v>0</v>
      </c>
      <c r="L1118" s="20" t="s">
        <v>2858</v>
      </c>
      <c r="M1118" s="20">
        <v>1</v>
      </c>
      <c r="N1118" s="20">
        <v>1</v>
      </c>
      <c r="O1118" s="20">
        <v>50</v>
      </c>
      <c r="P1118" s="20">
        <v>1</v>
      </c>
      <c r="Q1118" s="20">
        <v>2</v>
      </c>
      <c r="R1118" s="20">
        <v>0</v>
      </c>
      <c r="S1118" s="20">
        <v>0</v>
      </c>
      <c r="T1118" s="55">
        <v>44987</v>
      </c>
      <c r="U1118" s="20"/>
      <c r="V1118" s="20"/>
      <c r="W1118" s="60"/>
      <c r="X1118" s="8"/>
      <c r="Y1118" s="8"/>
      <c r="Z1118" s="8"/>
    </row>
    <row r="1119" spans="1:88" s="83" customFormat="1">
      <c r="A1119" s="25" t="s">
        <v>2859</v>
      </c>
      <c r="B1119" s="25" t="s">
        <v>2859</v>
      </c>
      <c r="C1119" s="25" t="s">
        <v>294</v>
      </c>
      <c r="D1119" s="25">
        <v>1</v>
      </c>
      <c r="E1119" s="25" t="s">
        <v>295</v>
      </c>
      <c r="F1119" s="25" t="s">
        <v>2860</v>
      </c>
      <c r="G1119" s="96">
        <v>4</v>
      </c>
      <c r="H1119" s="25" t="s">
        <v>295</v>
      </c>
      <c r="I1119" s="25">
        <v>0</v>
      </c>
      <c r="J1119" s="25" t="s">
        <v>2860</v>
      </c>
      <c r="K1119" s="25">
        <v>0</v>
      </c>
      <c r="L1119" s="25" t="s">
        <v>2861</v>
      </c>
      <c r="M1119" s="25">
        <v>1</v>
      </c>
      <c r="N1119" s="25">
        <v>4</v>
      </c>
      <c r="O1119" s="25">
        <v>50</v>
      </c>
      <c r="P1119" s="25">
        <v>1</v>
      </c>
      <c r="Q1119" s="25">
        <v>2</v>
      </c>
      <c r="R1119" s="25">
        <v>0</v>
      </c>
      <c r="S1119" s="25">
        <v>0</v>
      </c>
      <c r="T1119" s="61">
        <v>44987</v>
      </c>
      <c r="U1119" s="25"/>
      <c r="V1119" s="25"/>
      <c r="W1119" s="62"/>
      <c r="X1119" s="8"/>
      <c r="Y1119" s="8"/>
      <c r="Z1119" s="8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</row>
    <row r="1120" spans="1:88">
      <c r="A1120" s="20" t="s">
        <v>1457</v>
      </c>
      <c r="B1120" s="20" t="s">
        <v>2231</v>
      </c>
      <c r="C1120" s="20" t="s">
        <v>294</v>
      </c>
      <c r="D1120" s="20">
        <v>1</v>
      </c>
      <c r="E1120" s="20" t="s">
        <v>295</v>
      </c>
      <c r="F1120" s="20" t="s">
        <v>2232</v>
      </c>
      <c r="G1120" s="97">
        <v>1</v>
      </c>
      <c r="H1120" s="20" t="s">
        <v>295</v>
      </c>
      <c r="I1120" s="20">
        <v>0</v>
      </c>
      <c r="J1120" s="20" t="s">
        <v>2232</v>
      </c>
      <c r="K1120" s="20">
        <v>0</v>
      </c>
      <c r="L1120" s="20" t="s">
        <v>719</v>
      </c>
      <c r="M1120" s="20">
        <v>1</v>
      </c>
      <c r="N1120" s="20">
        <v>1</v>
      </c>
      <c r="O1120" s="20">
        <v>100</v>
      </c>
      <c r="P1120" s="20">
        <v>1</v>
      </c>
      <c r="Q1120" s="20">
        <v>2</v>
      </c>
      <c r="R1120" s="20">
        <v>0</v>
      </c>
      <c r="S1120" s="20">
        <v>0</v>
      </c>
      <c r="T1120" s="55">
        <v>44987</v>
      </c>
      <c r="U1120" s="20"/>
      <c r="V1120" s="20"/>
      <c r="W1120" s="60"/>
      <c r="X1120" s="8"/>
      <c r="Y1120" s="8"/>
      <c r="Z1120" s="8"/>
    </row>
    <row r="1121" spans="1:88" s="83" customFormat="1">
      <c r="A1121" s="25" t="s">
        <v>297</v>
      </c>
      <c r="B1121" s="25" t="s">
        <v>2445</v>
      </c>
      <c r="C1121" s="25" t="s">
        <v>294</v>
      </c>
      <c r="D1121" s="25">
        <v>1</v>
      </c>
      <c r="E1121" s="25" t="s">
        <v>295</v>
      </c>
      <c r="F1121" s="25" t="s">
        <v>2862</v>
      </c>
      <c r="G1121" s="96">
        <v>1</v>
      </c>
      <c r="H1121" s="25" t="s">
        <v>295</v>
      </c>
      <c r="I1121" s="25">
        <v>0</v>
      </c>
      <c r="J1121" s="25" t="s">
        <v>2862</v>
      </c>
      <c r="K1121" s="25"/>
      <c r="L1121" s="25" t="s">
        <v>2863</v>
      </c>
      <c r="M1121" s="25">
        <v>1</v>
      </c>
      <c r="N1121" s="25">
        <v>1</v>
      </c>
      <c r="O1121" s="25">
        <v>50</v>
      </c>
      <c r="P1121" s="25">
        <v>1</v>
      </c>
      <c r="Q1121" s="25">
        <v>2</v>
      </c>
      <c r="R1121" s="25">
        <v>0</v>
      </c>
      <c r="S1121" s="25">
        <v>0</v>
      </c>
      <c r="T1121" s="61">
        <v>44987</v>
      </c>
      <c r="U1121" s="25"/>
      <c r="V1121" s="25"/>
      <c r="W1121" s="62"/>
      <c r="X1121" s="8"/>
      <c r="Y1121" s="8"/>
      <c r="Z1121" s="8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</row>
    <row r="1122" spans="1:88">
      <c r="A1122" s="20" t="s">
        <v>1661</v>
      </c>
      <c r="B1122" s="20" t="s">
        <v>2864</v>
      </c>
      <c r="C1122" s="20" t="s">
        <v>294</v>
      </c>
      <c r="D1122" s="20">
        <v>1</v>
      </c>
      <c r="E1122" s="20" t="s">
        <v>295</v>
      </c>
      <c r="F1122" s="20" t="s">
        <v>2865</v>
      </c>
      <c r="G1122" s="97">
        <v>1</v>
      </c>
      <c r="H1122" s="20" t="s">
        <v>295</v>
      </c>
      <c r="I1122" s="20">
        <v>0</v>
      </c>
      <c r="J1122" s="20" t="s">
        <v>2865</v>
      </c>
      <c r="K1122" s="20"/>
      <c r="L1122" s="20" t="s">
        <v>262</v>
      </c>
      <c r="M1122" s="20">
        <v>1</v>
      </c>
      <c r="N1122" s="20">
        <v>1</v>
      </c>
      <c r="O1122" s="20">
        <v>50</v>
      </c>
      <c r="P1122" s="20">
        <v>1</v>
      </c>
      <c r="Q1122" s="20">
        <v>2</v>
      </c>
      <c r="R1122" s="20">
        <v>0</v>
      </c>
      <c r="S1122" s="20">
        <v>0</v>
      </c>
      <c r="T1122" s="55">
        <v>44987</v>
      </c>
      <c r="U1122" s="20"/>
      <c r="V1122" s="20"/>
      <c r="W1122" s="60"/>
      <c r="X1122" s="8"/>
      <c r="Y1122" s="8"/>
      <c r="Z1122" s="8"/>
    </row>
    <row r="1123" spans="1:88" s="83" customFormat="1">
      <c r="A1123" s="25" t="s">
        <v>750</v>
      </c>
      <c r="B1123" s="25" t="s">
        <v>2866</v>
      </c>
      <c r="C1123" s="25" t="s">
        <v>294</v>
      </c>
      <c r="D1123" s="25">
        <v>15</v>
      </c>
      <c r="E1123" s="25" t="s">
        <v>295</v>
      </c>
      <c r="F1123" s="25" t="s">
        <v>2867</v>
      </c>
      <c r="G1123" s="96">
        <v>15</v>
      </c>
      <c r="H1123" s="25" t="s">
        <v>295</v>
      </c>
      <c r="I1123" s="25">
        <v>0</v>
      </c>
      <c r="J1123" s="25" t="s">
        <v>2867</v>
      </c>
      <c r="K1123" s="25"/>
      <c r="L1123" s="25" t="s">
        <v>2868</v>
      </c>
      <c r="M1123" s="25">
        <v>8</v>
      </c>
      <c r="N1123" s="25">
        <v>15</v>
      </c>
      <c r="O1123" s="25">
        <v>50</v>
      </c>
      <c r="P1123" s="25">
        <v>1</v>
      </c>
      <c r="Q1123" s="25">
        <v>2</v>
      </c>
      <c r="R1123" s="25">
        <v>0</v>
      </c>
      <c r="S1123" s="25">
        <v>0</v>
      </c>
      <c r="T1123" s="61">
        <v>44987</v>
      </c>
      <c r="U1123" s="25"/>
      <c r="V1123" s="25"/>
      <c r="W1123" s="62"/>
      <c r="X1123" s="8"/>
      <c r="Y1123" s="8"/>
      <c r="Z1123" s="8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</row>
    <row r="1124" spans="1:88">
      <c r="A1124" s="20" t="s">
        <v>750</v>
      </c>
      <c r="B1124" s="20" t="s">
        <v>2869</v>
      </c>
      <c r="C1124" s="20" t="s">
        <v>294</v>
      </c>
      <c r="D1124" s="20">
        <v>15</v>
      </c>
      <c r="E1124" s="20" t="s">
        <v>295</v>
      </c>
      <c r="F1124" s="20" t="s">
        <v>2870</v>
      </c>
      <c r="G1124" s="97">
        <v>15</v>
      </c>
      <c r="H1124" s="20" t="s">
        <v>295</v>
      </c>
      <c r="I1124" s="20">
        <v>0</v>
      </c>
      <c r="J1124" s="20" t="s">
        <v>2870</v>
      </c>
      <c r="K1124" s="20"/>
      <c r="L1124" s="20" t="s">
        <v>2871</v>
      </c>
      <c r="M1124" s="20">
        <v>1</v>
      </c>
      <c r="N1124" s="20">
        <v>15</v>
      </c>
      <c r="O1124" s="20">
        <v>50</v>
      </c>
      <c r="P1124" s="20">
        <v>1</v>
      </c>
      <c r="Q1124" s="20">
        <v>2</v>
      </c>
      <c r="R1124" s="20">
        <v>0</v>
      </c>
      <c r="S1124" s="20">
        <v>0</v>
      </c>
      <c r="T1124" s="55">
        <v>44987</v>
      </c>
      <c r="U1124" s="20"/>
      <c r="V1124" s="20"/>
      <c r="W1124" s="60"/>
      <c r="X1124" s="8"/>
      <c r="Y1124" s="8"/>
      <c r="Z1124" s="8"/>
    </row>
    <row r="1125" spans="1:88" s="83" customFormat="1">
      <c r="A1125" s="25" t="s">
        <v>601</v>
      </c>
      <c r="B1125" s="25" t="s">
        <v>2872</v>
      </c>
      <c r="C1125" s="25" t="s">
        <v>294</v>
      </c>
      <c r="D1125" s="25">
        <v>1</v>
      </c>
      <c r="E1125" s="25" t="s">
        <v>295</v>
      </c>
      <c r="F1125" s="25" t="s">
        <v>2873</v>
      </c>
      <c r="G1125" s="96">
        <v>1</v>
      </c>
      <c r="H1125" s="25" t="s">
        <v>295</v>
      </c>
      <c r="I1125" s="25">
        <v>0</v>
      </c>
      <c r="J1125" s="25" t="s">
        <v>2873</v>
      </c>
      <c r="K1125" s="25">
        <v>0</v>
      </c>
      <c r="L1125" s="25" t="s">
        <v>2874</v>
      </c>
      <c r="M1125" s="25">
        <v>1</v>
      </c>
      <c r="N1125" s="25">
        <v>1</v>
      </c>
      <c r="O1125" s="25">
        <v>50</v>
      </c>
      <c r="P1125" s="25">
        <v>1</v>
      </c>
      <c r="Q1125" s="25">
        <v>2</v>
      </c>
      <c r="R1125" s="25">
        <v>0</v>
      </c>
      <c r="S1125" s="25">
        <v>0</v>
      </c>
      <c r="T1125" s="61">
        <v>44987</v>
      </c>
      <c r="U1125" s="25"/>
      <c r="V1125" s="25"/>
      <c r="W1125" s="62"/>
      <c r="X1125" s="8"/>
      <c r="Y1125" s="8"/>
      <c r="Z1125" s="8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</row>
    <row r="1126" spans="1:88">
      <c r="A1126" s="20" t="s">
        <v>2875</v>
      </c>
      <c r="B1126" s="20" t="s">
        <v>2876</v>
      </c>
      <c r="C1126" s="20" t="s">
        <v>294</v>
      </c>
      <c r="D1126" s="20">
        <v>5</v>
      </c>
      <c r="E1126" s="20" t="s">
        <v>295</v>
      </c>
      <c r="F1126" s="20" t="s">
        <v>2877</v>
      </c>
      <c r="G1126" s="97">
        <v>5</v>
      </c>
      <c r="H1126" s="20" t="s">
        <v>295</v>
      </c>
      <c r="I1126" s="20">
        <v>0</v>
      </c>
      <c r="J1126" s="20" t="s">
        <v>2877</v>
      </c>
      <c r="K1126" s="20"/>
      <c r="L1126" s="20" t="s">
        <v>2878</v>
      </c>
      <c r="M1126" s="20">
        <v>1</v>
      </c>
      <c r="N1126" s="20">
        <v>5</v>
      </c>
      <c r="O1126" s="20">
        <v>50</v>
      </c>
      <c r="P1126" s="20">
        <v>1</v>
      </c>
      <c r="Q1126" s="20">
        <v>2</v>
      </c>
      <c r="R1126" s="20">
        <v>0</v>
      </c>
      <c r="S1126" s="20">
        <v>0</v>
      </c>
      <c r="T1126" s="55">
        <v>44987</v>
      </c>
      <c r="U1126" s="20"/>
      <c r="V1126" s="20"/>
      <c r="W1126" s="60"/>
      <c r="X1126" s="8"/>
      <c r="Y1126" s="8"/>
      <c r="Z1126" s="8"/>
    </row>
    <row r="1127" spans="1:88" s="83" customFormat="1">
      <c r="A1127" s="25" t="s">
        <v>2879</v>
      </c>
      <c r="B1127" s="25" t="s">
        <v>2880</v>
      </c>
      <c r="C1127" s="25" t="s">
        <v>294</v>
      </c>
      <c r="D1127" s="25">
        <v>5</v>
      </c>
      <c r="E1127" s="25" t="s">
        <v>295</v>
      </c>
      <c r="F1127" s="25" t="s">
        <v>2881</v>
      </c>
      <c r="G1127" s="96">
        <v>5</v>
      </c>
      <c r="H1127" s="25" t="s">
        <v>295</v>
      </c>
      <c r="I1127" s="25">
        <v>0</v>
      </c>
      <c r="J1127" s="25" t="s">
        <v>2881</v>
      </c>
      <c r="K1127" s="25">
        <v>0</v>
      </c>
      <c r="L1127" s="25" t="s">
        <v>232</v>
      </c>
      <c r="M1127" s="25">
        <v>1</v>
      </c>
      <c r="N1127" s="25">
        <v>5</v>
      </c>
      <c r="O1127" s="25">
        <v>50</v>
      </c>
      <c r="P1127" s="25">
        <v>1</v>
      </c>
      <c r="Q1127" s="25">
        <v>2</v>
      </c>
      <c r="R1127" s="25">
        <v>0</v>
      </c>
      <c r="S1127" s="25">
        <v>0</v>
      </c>
      <c r="T1127" s="61">
        <v>44987</v>
      </c>
      <c r="U1127" s="25"/>
      <c r="V1127" s="25"/>
      <c r="W1127" s="62"/>
      <c r="X1127" s="8"/>
      <c r="Y1127" s="8"/>
      <c r="Z1127" s="8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</row>
    <row r="1128" spans="1:88">
      <c r="A1128" s="20" t="s">
        <v>820</v>
      </c>
      <c r="B1128" s="20" t="s">
        <v>2882</v>
      </c>
      <c r="C1128" s="20" t="s">
        <v>294</v>
      </c>
      <c r="D1128" s="20">
        <v>8</v>
      </c>
      <c r="E1128" s="20" t="s">
        <v>382</v>
      </c>
      <c r="F1128" s="20" t="s">
        <v>2883</v>
      </c>
      <c r="G1128" s="97">
        <v>8</v>
      </c>
      <c r="H1128" s="20" t="s">
        <v>382</v>
      </c>
      <c r="I1128" s="20">
        <v>0</v>
      </c>
      <c r="J1128" s="20" t="s">
        <v>2883</v>
      </c>
      <c r="K1128" s="20">
        <v>0</v>
      </c>
      <c r="L1128" s="20" t="s">
        <v>2884</v>
      </c>
      <c r="M1128" s="20">
        <v>8</v>
      </c>
      <c r="N1128" s="20">
        <v>3</v>
      </c>
      <c r="O1128" s="20">
        <v>50</v>
      </c>
      <c r="P1128" s="20">
        <v>1</v>
      </c>
      <c r="Q1128" s="20">
        <v>2</v>
      </c>
      <c r="R1128" s="20">
        <v>0</v>
      </c>
      <c r="S1128" s="20">
        <v>0</v>
      </c>
      <c r="T1128" s="55">
        <v>44987</v>
      </c>
      <c r="U1128" s="20"/>
      <c r="V1128" s="20"/>
      <c r="W1128" s="60"/>
      <c r="X1128" s="8"/>
      <c r="Y1128" s="8"/>
      <c r="Z1128" s="8"/>
    </row>
    <row r="1129" spans="1:88" s="83" customFormat="1">
      <c r="A1129" s="25" t="s">
        <v>2885</v>
      </c>
      <c r="B1129" s="25" t="s">
        <v>2886</v>
      </c>
      <c r="C1129" s="25" t="s">
        <v>294</v>
      </c>
      <c r="D1129" s="25">
        <v>3</v>
      </c>
      <c r="E1129" s="25" t="s">
        <v>382</v>
      </c>
      <c r="F1129" s="25" t="s">
        <v>2887</v>
      </c>
      <c r="G1129" s="96">
        <v>1</v>
      </c>
      <c r="H1129" s="25" t="s">
        <v>382</v>
      </c>
      <c r="I1129" s="25">
        <v>0</v>
      </c>
      <c r="J1129" s="25" t="s">
        <v>2887</v>
      </c>
      <c r="K1129" s="25">
        <v>0</v>
      </c>
      <c r="L1129" s="25" t="s">
        <v>2888</v>
      </c>
      <c r="M1129" s="25">
        <v>1</v>
      </c>
      <c r="N1129" s="25">
        <v>3</v>
      </c>
      <c r="O1129" s="25">
        <v>50</v>
      </c>
      <c r="P1129" s="25">
        <v>1</v>
      </c>
      <c r="Q1129" s="25">
        <v>2</v>
      </c>
      <c r="R1129" s="25">
        <v>0</v>
      </c>
      <c r="S1129" s="25">
        <v>0</v>
      </c>
      <c r="T1129" s="61">
        <v>44987</v>
      </c>
      <c r="U1129" s="25"/>
      <c r="V1129" s="25"/>
      <c r="W1129" s="62"/>
      <c r="X1129" s="8"/>
      <c r="Y1129" s="8"/>
      <c r="Z1129" s="8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</row>
    <row r="1130" spans="1:88">
      <c r="A1130" s="20" t="s">
        <v>2889</v>
      </c>
      <c r="B1130" s="20" t="s">
        <v>2890</v>
      </c>
      <c r="C1130" s="20" t="s">
        <v>294</v>
      </c>
      <c r="D1130" s="20">
        <v>2</v>
      </c>
      <c r="E1130" s="20" t="s">
        <v>382</v>
      </c>
      <c r="F1130" s="20" t="s">
        <v>2891</v>
      </c>
      <c r="G1130" s="97">
        <v>2</v>
      </c>
      <c r="H1130" s="20" t="s">
        <v>382</v>
      </c>
      <c r="I1130" s="20">
        <v>0</v>
      </c>
      <c r="J1130" s="20" t="s">
        <v>2891</v>
      </c>
      <c r="K1130" s="20">
        <v>0</v>
      </c>
      <c r="L1130" s="20" t="s">
        <v>2312</v>
      </c>
      <c r="M1130" s="20">
        <v>2</v>
      </c>
      <c r="N1130" s="20">
        <v>1</v>
      </c>
      <c r="O1130" s="20">
        <v>50</v>
      </c>
      <c r="P1130" s="20">
        <v>1</v>
      </c>
      <c r="Q1130" s="20">
        <v>2</v>
      </c>
      <c r="R1130" s="20">
        <v>0</v>
      </c>
      <c r="S1130" s="20">
        <v>0</v>
      </c>
      <c r="T1130" s="55">
        <v>44987</v>
      </c>
      <c r="U1130" s="20"/>
      <c r="V1130" s="20"/>
      <c r="W1130" s="60"/>
      <c r="X1130" s="8"/>
      <c r="Y1130" s="8"/>
      <c r="Z1130" s="8"/>
    </row>
    <row r="1131" spans="1:88" s="83" customFormat="1">
      <c r="A1131" s="25" t="s">
        <v>2892</v>
      </c>
      <c r="B1131" s="25" t="s">
        <v>2893</v>
      </c>
      <c r="C1131" s="25" t="s">
        <v>294</v>
      </c>
      <c r="D1131" s="25">
        <v>220</v>
      </c>
      <c r="E1131" s="25" t="s">
        <v>332</v>
      </c>
      <c r="F1131" s="25" t="s">
        <v>2894</v>
      </c>
      <c r="G1131" s="96">
        <v>1</v>
      </c>
      <c r="H1131" s="25" t="s">
        <v>295</v>
      </c>
      <c r="I1131" s="25">
        <v>3</v>
      </c>
      <c r="J1131" s="25" t="s">
        <v>2894</v>
      </c>
      <c r="K1131" s="25"/>
      <c r="L1131" s="25" t="s">
        <v>2894</v>
      </c>
      <c r="M1131" s="25">
        <v>1</v>
      </c>
      <c r="N1131" s="25">
        <v>1</v>
      </c>
      <c r="O1131" s="25">
        <v>100</v>
      </c>
      <c r="P1131" s="25">
        <v>1</v>
      </c>
      <c r="Q1131" s="25">
        <v>2</v>
      </c>
      <c r="R1131" s="25">
        <v>3</v>
      </c>
      <c r="S1131" s="25">
        <v>0</v>
      </c>
      <c r="T1131" s="61">
        <v>45077</v>
      </c>
      <c r="U1131" s="25"/>
      <c r="V1131" s="25"/>
      <c r="W1131" s="62"/>
      <c r="X1131" s="8"/>
      <c r="Y1131" s="8"/>
      <c r="Z1131" s="8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</row>
    <row r="1132" spans="1:88">
      <c r="A1132" s="20" t="s">
        <v>2892</v>
      </c>
      <c r="B1132" s="20" t="s">
        <v>2892</v>
      </c>
      <c r="C1132" s="20" t="s">
        <v>294</v>
      </c>
      <c r="D1132" s="20">
        <v>200</v>
      </c>
      <c r="E1132" s="20" t="s">
        <v>332</v>
      </c>
      <c r="F1132" s="20" t="s">
        <v>2895</v>
      </c>
      <c r="G1132" s="97">
        <v>10</v>
      </c>
      <c r="H1132" s="20" t="s">
        <v>295</v>
      </c>
      <c r="I1132" s="20">
        <v>2.79</v>
      </c>
      <c r="J1132" s="20" t="s">
        <v>2895</v>
      </c>
      <c r="K1132" s="20"/>
      <c r="L1132" s="20" t="s">
        <v>2895</v>
      </c>
      <c r="M1132" s="20">
        <v>10</v>
      </c>
      <c r="N1132" s="20">
        <v>1</v>
      </c>
      <c r="O1132" s="20">
        <v>100</v>
      </c>
      <c r="P1132" s="20">
        <v>1</v>
      </c>
      <c r="Q1132" s="20">
        <v>2</v>
      </c>
      <c r="R1132" s="20">
        <v>27.89</v>
      </c>
      <c r="S1132" s="20">
        <v>0</v>
      </c>
      <c r="T1132" s="55">
        <v>45077</v>
      </c>
      <c r="U1132" s="20"/>
      <c r="V1132" s="20"/>
      <c r="W1132" s="60"/>
      <c r="X1132" s="8"/>
      <c r="Y1132" s="8"/>
      <c r="Z1132" s="8"/>
    </row>
    <row r="1133" spans="1:88" s="83" customFormat="1">
      <c r="A1133" s="25" t="s">
        <v>2896</v>
      </c>
      <c r="B1133" s="25" t="s">
        <v>2896</v>
      </c>
      <c r="C1133" s="25" t="s">
        <v>294</v>
      </c>
      <c r="D1133" s="25">
        <v>250</v>
      </c>
      <c r="E1133" s="25" t="s">
        <v>332</v>
      </c>
      <c r="F1133" s="25" t="s">
        <v>2897</v>
      </c>
      <c r="G1133" s="96">
        <v>10</v>
      </c>
      <c r="H1133" s="25" t="s">
        <v>295</v>
      </c>
      <c r="I1133" s="25">
        <v>2.0499999999999998</v>
      </c>
      <c r="J1133" s="25" t="s">
        <v>2897</v>
      </c>
      <c r="K1133" s="25"/>
      <c r="L1133" s="25" t="s">
        <v>2897</v>
      </c>
      <c r="M1133" s="25">
        <v>10</v>
      </c>
      <c r="N1133" s="25">
        <v>1</v>
      </c>
      <c r="O1133" s="25">
        <v>100</v>
      </c>
      <c r="P1133" s="25">
        <v>1</v>
      </c>
      <c r="Q1133" s="25">
        <v>2</v>
      </c>
      <c r="R1133" s="25">
        <v>20.53</v>
      </c>
      <c r="S1133" s="25">
        <v>0</v>
      </c>
      <c r="T1133" s="61">
        <v>45077</v>
      </c>
      <c r="U1133" s="25"/>
      <c r="V1133" s="25"/>
      <c r="W1133" s="62"/>
      <c r="X1133" s="8"/>
      <c r="Y1133" s="8"/>
      <c r="Z1133" s="8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</row>
    <row r="1134" spans="1:88">
      <c r="A1134" s="20" t="s">
        <v>2898</v>
      </c>
      <c r="B1134" s="20" t="s">
        <v>2898</v>
      </c>
      <c r="C1134" s="20" t="s">
        <v>294</v>
      </c>
      <c r="D1134" s="20">
        <v>6000</v>
      </c>
      <c r="E1134" s="20" t="s">
        <v>332</v>
      </c>
      <c r="F1134" s="20" t="s">
        <v>2899</v>
      </c>
      <c r="G1134" s="97">
        <v>6</v>
      </c>
      <c r="H1134" s="20" t="s">
        <v>382</v>
      </c>
      <c r="I1134" s="20">
        <v>0</v>
      </c>
      <c r="J1134" s="20" t="s">
        <v>2899</v>
      </c>
      <c r="K1134" s="20"/>
      <c r="L1134" s="20" t="s">
        <v>2899</v>
      </c>
      <c r="M1134" s="20">
        <v>6</v>
      </c>
      <c r="N1134" s="20">
        <v>1</v>
      </c>
      <c r="O1134" s="20">
        <v>100</v>
      </c>
      <c r="P1134" s="20">
        <v>1</v>
      </c>
      <c r="Q1134" s="20">
        <v>2</v>
      </c>
      <c r="R1134" s="20">
        <v>0</v>
      </c>
      <c r="S1134" s="20">
        <v>0</v>
      </c>
      <c r="T1134" s="55">
        <v>45077</v>
      </c>
      <c r="U1134" s="20"/>
      <c r="V1134" s="20"/>
      <c r="W1134" s="60"/>
      <c r="X1134" s="8"/>
      <c r="Y1134" s="8"/>
      <c r="Z1134" s="8"/>
    </row>
    <row r="1135" spans="1:88">
      <c r="A1135" s="8"/>
      <c r="B1135" s="8"/>
      <c r="C1135" s="8"/>
      <c r="D1135" s="8"/>
      <c r="E1135" s="8"/>
      <c r="F1135" s="8"/>
      <c r="G1135" s="9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</row>
    <row r="1136" spans="1:88">
      <c r="A1136" s="8"/>
      <c r="B1136" s="8"/>
      <c r="C1136" s="8"/>
      <c r="D1136" s="8"/>
      <c r="E1136" s="8"/>
      <c r="F1136" s="8"/>
      <c r="G1136" s="9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</row>
    <row r="1137" spans="1:26">
      <c r="A1137" s="8"/>
      <c r="B1137" s="8"/>
      <c r="C1137" s="8"/>
      <c r="D1137" s="8"/>
      <c r="E1137" s="8"/>
      <c r="F1137" s="8"/>
      <c r="G1137" s="9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</row>
    <row r="1138" spans="1:26">
      <c r="A1138" s="8"/>
      <c r="B1138" s="8"/>
      <c r="C1138" s="8"/>
      <c r="D1138" s="8"/>
      <c r="E1138" s="8"/>
      <c r="F1138" s="8"/>
      <c r="G1138" s="9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</row>
    <row r="1139" spans="1:26">
      <c r="A1139" s="8"/>
      <c r="B1139" s="8"/>
      <c r="C1139" s="8"/>
      <c r="D1139" s="8"/>
      <c r="E1139" s="8"/>
      <c r="F1139" s="8"/>
      <c r="G1139" s="9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</row>
    <row r="1140" spans="1:26">
      <c r="A1140" s="8"/>
      <c r="B1140" s="8"/>
      <c r="C1140" s="8"/>
      <c r="D1140" s="8"/>
      <c r="E1140" s="8"/>
      <c r="F1140" s="8"/>
      <c r="G1140" s="9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</row>
    <row r="1141" spans="1:26">
      <c r="A1141" s="8"/>
      <c r="B1141" s="8"/>
      <c r="C1141" s="8"/>
      <c r="D1141" s="8"/>
      <c r="E1141" s="8"/>
      <c r="F1141" s="8"/>
      <c r="G1141" s="9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</row>
    <row r="1142" spans="1:26">
      <c r="A1142" s="8"/>
      <c r="B1142" s="8"/>
      <c r="C1142" s="8"/>
      <c r="D1142" s="8"/>
      <c r="E1142" s="8"/>
      <c r="F1142" s="8"/>
      <c r="G1142" s="9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</row>
    <row r="1143" spans="1:26">
      <c r="A1143" s="8"/>
      <c r="B1143" s="8"/>
      <c r="C1143" s="8"/>
      <c r="D1143" s="8"/>
      <c r="E1143" s="8"/>
      <c r="F1143" s="8"/>
      <c r="G1143" s="9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</row>
    <row r="1144" spans="1:26">
      <c r="A1144" s="8"/>
      <c r="B1144" s="8"/>
      <c r="C1144" s="8"/>
      <c r="D1144" s="8"/>
      <c r="E1144" s="8"/>
      <c r="F1144" s="8"/>
      <c r="G1144" s="9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</row>
    <row r="1145" spans="1:26">
      <c r="A1145" s="8"/>
      <c r="B1145" s="8"/>
      <c r="C1145" s="8"/>
      <c r="D1145" s="8"/>
      <c r="E1145" s="8"/>
      <c r="F1145" s="8"/>
      <c r="G1145" s="9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</row>
    <row r="1146" spans="1:26">
      <c r="A1146" s="8"/>
      <c r="B1146" s="8"/>
      <c r="C1146" s="8"/>
      <c r="D1146" s="8"/>
      <c r="E1146" s="8"/>
      <c r="F1146" s="8"/>
      <c r="G1146" s="9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6">
      <c r="A1147" s="8"/>
      <c r="B1147" s="8"/>
      <c r="C1147" s="8"/>
      <c r="D1147" s="8"/>
      <c r="E1147" s="8"/>
      <c r="F1147" s="8"/>
      <c r="G1147" s="9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6">
      <c r="A1148" s="8"/>
      <c r="B1148" s="8"/>
      <c r="C1148" s="8"/>
      <c r="D1148" s="8"/>
      <c r="E1148" s="8"/>
      <c r="F1148" s="8"/>
      <c r="G1148" s="9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</row>
    <row r="1149" spans="1:26">
      <c r="A1149" s="8"/>
      <c r="B1149" s="8"/>
      <c r="C1149" s="8"/>
      <c r="D1149" s="8"/>
      <c r="E1149" s="8"/>
      <c r="F1149" s="8"/>
      <c r="G1149" s="9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</row>
    <row r="1150" spans="1:26">
      <c r="A1150" s="8"/>
      <c r="B1150" s="8"/>
      <c r="C1150" s="8"/>
      <c r="D1150" s="8"/>
      <c r="E1150" s="8"/>
      <c r="F1150" s="8"/>
      <c r="G1150" s="9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</row>
    <row r="1151" spans="1:26">
      <c r="A1151" s="8"/>
      <c r="B1151" s="8"/>
      <c r="C1151" s="8"/>
      <c r="D1151" s="8"/>
      <c r="E1151" s="8"/>
      <c r="F1151" s="8"/>
      <c r="G1151" s="9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</row>
    <row r="1152" spans="1:26">
      <c r="A1152" s="8"/>
      <c r="B1152" s="8"/>
      <c r="C1152" s="8"/>
      <c r="D1152" s="8"/>
      <c r="E1152" s="8"/>
      <c r="F1152" s="8"/>
      <c r="G1152" s="9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</row>
    <row r="1153" spans="1:26">
      <c r="A1153" s="8"/>
      <c r="B1153" s="8"/>
      <c r="C1153" s="8"/>
      <c r="D1153" s="8"/>
      <c r="E1153" s="8"/>
      <c r="F1153" s="8"/>
      <c r="G1153" s="9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</row>
    <row r="1154" spans="1:26">
      <c r="A1154" s="8"/>
      <c r="B1154" s="8"/>
      <c r="C1154" s="8"/>
      <c r="D1154" s="8"/>
      <c r="E1154" s="8"/>
      <c r="F1154" s="8"/>
      <c r="G1154" s="9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</row>
    <row r="1155" spans="1:26">
      <c r="A1155" s="8"/>
      <c r="B1155" s="8"/>
      <c r="C1155" s="8"/>
      <c r="D1155" s="8"/>
      <c r="E1155" s="8"/>
      <c r="F1155" s="8"/>
      <c r="G1155" s="9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</row>
    <row r="1156" spans="1:26">
      <c r="A1156" s="8"/>
      <c r="B1156" s="8"/>
      <c r="C1156" s="8"/>
      <c r="D1156" s="8"/>
      <c r="E1156" s="8"/>
      <c r="F1156" s="8"/>
      <c r="G1156" s="9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</row>
    <row r="1157" spans="1:26">
      <c r="A1157" s="8"/>
      <c r="B1157" s="8"/>
      <c r="C1157" s="8"/>
      <c r="D1157" s="8"/>
      <c r="E1157" s="8"/>
      <c r="F1157" s="8"/>
      <c r="G1157" s="9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</row>
    <row r="1158" spans="1:26">
      <c r="A1158" s="8"/>
      <c r="B1158" s="8"/>
      <c r="C1158" s="8"/>
      <c r="D1158" s="8"/>
      <c r="E1158" s="8"/>
      <c r="F1158" s="8"/>
      <c r="G1158" s="9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</row>
    <row r="1159" spans="1:26">
      <c r="A1159" s="8"/>
      <c r="B1159" s="8"/>
      <c r="C1159" s="8"/>
      <c r="D1159" s="8"/>
      <c r="E1159" s="8"/>
      <c r="F1159" s="8"/>
      <c r="G1159" s="9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</row>
    <row r="1160" spans="1:26">
      <c r="A1160" s="8"/>
      <c r="B1160" s="8"/>
      <c r="C1160" s="8"/>
      <c r="D1160" s="8"/>
      <c r="E1160" s="8"/>
      <c r="F1160" s="8"/>
      <c r="G1160" s="9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</row>
    <row r="1161" spans="1:26">
      <c r="A1161" s="8"/>
      <c r="B1161" s="8"/>
      <c r="C1161" s="8"/>
      <c r="D1161" s="8"/>
      <c r="E1161" s="8"/>
      <c r="F1161" s="8"/>
      <c r="G1161" s="9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</row>
    <row r="1162" spans="1:26">
      <c r="A1162" s="8"/>
      <c r="B1162" s="8"/>
      <c r="C1162" s="8"/>
      <c r="D1162" s="8"/>
      <c r="E1162" s="8"/>
      <c r="F1162" s="8"/>
      <c r="G1162" s="9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</row>
    <row r="1163" spans="1:26">
      <c r="A1163" s="8"/>
      <c r="B1163" s="8"/>
      <c r="C1163" s="8"/>
      <c r="D1163" s="8"/>
      <c r="E1163" s="8"/>
      <c r="F1163" s="8"/>
      <c r="G1163" s="9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</row>
    <row r="1164" spans="1:26">
      <c r="A1164" s="8"/>
      <c r="B1164" s="8"/>
      <c r="C1164" s="8"/>
      <c r="D1164" s="8"/>
      <c r="E1164" s="8"/>
      <c r="F1164" s="8"/>
      <c r="G1164" s="9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</row>
    <row r="1165" spans="1:26">
      <c r="A1165" s="8"/>
      <c r="B1165" s="8"/>
      <c r="C1165" s="8"/>
      <c r="D1165" s="8"/>
      <c r="E1165" s="8"/>
      <c r="F1165" s="8"/>
      <c r="G1165" s="9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</row>
    <row r="1166" spans="1:26">
      <c r="A1166" s="8"/>
      <c r="B1166" s="8"/>
      <c r="C1166" s="8"/>
      <c r="D1166" s="8"/>
      <c r="E1166" s="8"/>
      <c r="F1166" s="8"/>
      <c r="G1166" s="9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</row>
    <row r="1167" spans="1:26">
      <c r="A1167" s="8"/>
      <c r="B1167" s="8"/>
      <c r="C1167" s="8"/>
      <c r="D1167" s="8"/>
      <c r="E1167" s="8"/>
      <c r="F1167" s="8"/>
      <c r="G1167" s="9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</row>
    <row r="1168" spans="1:26">
      <c r="A1168" s="8"/>
      <c r="B1168" s="8"/>
      <c r="C1168" s="8"/>
      <c r="D1168" s="8"/>
      <c r="E1168" s="8"/>
      <c r="F1168" s="8"/>
      <c r="G1168" s="9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</row>
    <row r="1169" spans="1:26">
      <c r="A1169" s="8"/>
      <c r="B1169" s="8"/>
      <c r="C1169" s="8"/>
      <c r="D1169" s="8"/>
      <c r="E1169" s="8"/>
      <c r="F1169" s="8"/>
      <c r="G1169" s="9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6">
      <c r="A1170" s="8"/>
      <c r="B1170" s="8"/>
      <c r="C1170" s="8"/>
      <c r="D1170" s="8"/>
      <c r="E1170" s="8"/>
      <c r="F1170" s="8"/>
      <c r="G1170" s="9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</row>
    <row r="1171" spans="1:26">
      <c r="A1171" s="8"/>
      <c r="B1171" s="8"/>
      <c r="C1171" s="8"/>
      <c r="D1171" s="8"/>
      <c r="E1171" s="8"/>
      <c r="F1171" s="8"/>
      <c r="G1171" s="9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</row>
    <row r="1172" spans="1:26">
      <c r="A1172" s="8"/>
      <c r="B1172" s="8"/>
      <c r="C1172" s="8"/>
      <c r="D1172" s="8"/>
      <c r="E1172" s="8"/>
      <c r="F1172" s="8"/>
      <c r="G1172" s="9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</row>
    <row r="1173" spans="1:26">
      <c r="A1173" s="8"/>
      <c r="B1173" s="8"/>
      <c r="C1173" s="8"/>
      <c r="D1173" s="8"/>
      <c r="E1173" s="8"/>
      <c r="F1173" s="8"/>
      <c r="G1173" s="9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</row>
    <row r="1174" spans="1:26">
      <c r="A1174" s="8"/>
      <c r="B1174" s="8"/>
      <c r="C1174" s="8"/>
      <c r="D1174" s="8"/>
      <c r="E1174" s="8"/>
      <c r="F1174" s="8"/>
      <c r="G1174" s="9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</row>
    <row r="1175" spans="1:26">
      <c r="A1175" s="8"/>
      <c r="B1175" s="8"/>
      <c r="C1175" s="8"/>
      <c r="D1175" s="8"/>
      <c r="E1175" s="8"/>
      <c r="F1175" s="8"/>
      <c r="G1175" s="9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</row>
    <row r="1176" spans="1:26">
      <c r="A1176" s="8"/>
      <c r="B1176" s="8"/>
      <c r="C1176" s="8"/>
      <c r="D1176" s="8"/>
      <c r="E1176" s="8"/>
      <c r="F1176" s="8"/>
      <c r="G1176" s="9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</row>
    <row r="1177" spans="1:26">
      <c r="A1177" s="8"/>
      <c r="B1177" s="8"/>
      <c r="C1177" s="8"/>
      <c r="D1177" s="8"/>
      <c r="E1177" s="8"/>
      <c r="F1177" s="8"/>
      <c r="G1177" s="9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</row>
    <row r="1178" spans="1:26">
      <c r="A1178" s="8"/>
      <c r="B1178" s="8"/>
      <c r="C1178" s="8"/>
      <c r="D1178" s="8"/>
      <c r="E1178" s="8"/>
      <c r="F1178" s="8"/>
      <c r="G1178" s="9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</row>
    <row r="1179" spans="1:26">
      <c r="A1179" s="8"/>
      <c r="B1179" s="8"/>
      <c r="C1179" s="8"/>
      <c r="D1179" s="8"/>
      <c r="E1179" s="8"/>
      <c r="F1179" s="8"/>
      <c r="G1179" s="9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</row>
    <row r="1180" spans="1:26">
      <c r="A1180" s="8"/>
      <c r="B1180" s="8"/>
      <c r="C1180" s="8"/>
      <c r="D1180" s="8"/>
      <c r="E1180" s="8"/>
      <c r="F1180" s="8"/>
      <c r="G1180" s="9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</row>
    <row r="1181" spans="1:26">
      <c r="A1181" s="8"/>
      <c r="B1181" s="8"/>
      <c r="C1181" s="8"/>
      <c r="D1181" s="8"/>
      <c r="E1181" s="8"/>
      <c r="F1181" s="8"/>
      <c r="G1181" s="9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</row>
    <row r="1182" spans="1:26">
      <c r="A1182" s="8"/>
      <c r="B1182" s="8"/>
      <c r="C1182" s="8"/>
      <c r="D1182" s="8"/>
      <c r="E1182" s="8"/>
      <c r="F1182" s="8"/>
      <c r="G1182" s="9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</row>
    <row r="1183" spans="1:26">
      <c r="A1183" s="8"/>
      <c r="B1183" s="8"/>
      <c r="C1183" s="8"/>
      <c r="D1183" s="8"/>
      <c r="E1183" s="8"/>
      <c r="F1183" s="8"/>
      <c r="G1183" s="9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</row>
    <row r="1184" spans="1:26">
      <c r="A1184" s="8"/>
      <c r="B1184" s="8"/>
      <c r="C1184" s="8"/>
      <c r="D1184" s="8"/>
      <c r="E1184" s="8"/>
      <c r="F1184" s="8"/>
      <c r="G1184" s="9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</row>
    <row r="1185" spans="1:26">
      <c r="A1185" s="8"/>
      <c r="B1185" s="8"/>
      <c r="C1185" s="8"/>
      <c r="D1185" s="8"/>
      <c r="E1185" s="8"/>
      <c r="F1185" s="8"/>
      <c r="G1185" s="9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</row>
    <row r="1186" spans="1:26">
      <c r="A1186" s="8"/>
      <c r="B1186" s="8"/>
      <c r="C1186" s="8"/>
      <c r="D1186" s="8"/>
      <c r="E1186" s="8"/>
      <c r="F1186" s="8"/>
      <c r="G1186" s="9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</row>
    <row r="1187" spans="1:26">
      <c r="A1187" s="8"/>
      <c r="B1187" s="8"/>
      <c r="C1187" s="8"/>
      <c r="D1187" s="8"/>
      <c r="E1187" s="8"/>
      <c r="F1187" s="8"/>
      <c r="G1187" s="9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</row>
    <row r="1188" spans="1:26">
      <c r="A1188" s="8"/>
      <c r="B1188" s="8"/>
      <c r="C1188" s="8"/>
      <c r="D1188" s="8"/>
      <c r="E1188" s="8"/>
      <c r="F1188" s="8"/>
      <c r="G1188" s="9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</row>
    <row r="1189" spans="1:26">
      <c r="A1189" s="8"/>
      <c r="B1189" s="8"/>
      <c r="C1189" s="8"/>
      <c r="D1189" s="8"/>
      <c r="E1189" s="8"/>
      <c r="F1189" s="8"/>
      <c r="G1189" s="9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</row>
    <row r="1190" spans="1:26">
      <c r="A1190" s="8"/>
      <c r="B1190" s="8"/>
      <c r="C1190" s="8"/>
      <c r="D1190" s="8"/>
      <c r="E1190" s="8"/>
      <c r="F1190" s="8"/>
      <c r="G1190" s="9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</row>
    <row r="1191" spans="1:26">
      <c r="A1191" s="8"/>
      <c r="B1191" s="8"/>
      <c r="C1191" s="8"/>
      <c r="D1191" s="8"/>
      <c r="E1191" s="8"/>
      <c r="F1191" s="8"/>
      <c r="G1191" s="9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</row>
    <row r="1192" spans="1:26">
      <c r="A1192" s="8"/>
      <c r="B1192" s="8"/>
      <c r="C1192" s="8"/>
      <c r="D1192" s="8"/>
      <c r="E1192" s="8"/>
      <c r="F1192" s="8"/>
      <c r="G1192" s="9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</row>
    <row r="1193" spans="1:26">
      <c r="A1193" s="8"/>
      <c r="B1193" s="8"/>
      <c r="C1193" s="8"/>
      <c r="D1193" s="8"/>
      <c r="E1193" s="8"/>
      <c r="F1193" s="8"/>
      <c r="G1193" s="9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</row>
    <row r="1194" spans="1:26">
      <c r="A1194" s="8"/>
      <c r="B1194" s="8"/>
      <c r="C1194" s="8"/>
      <c r="D1194" s="8"/>
      <c r="E1194" s="8"/>
      <c r="F1194" s="8"/>
      <c r="G1194" s="9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</row>
    <row r="1195" spans="1:26">
      <c r="A1195" s="8"/>
      <c r="B1195" s="8"/>
      <c r="C1195" s="8"/>
      <c r="D1195" s="8"/>
      <c r="E1195" s="8"/>
      <c r="F1195" s="8"/>
      <c r="G1195" s="9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</row>
    <row r="1196" spans="1:26">
      <c r="A1196" s="8"/>
      <c r="B1196" s="8"/>
      <c r="C1196" s="8"/>
      <c r="D1196" s="8"/>
      <c r="E1196" s="8"/>
      <c r="F1196" s="8"/>
      <c r="G1196" s="9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</row>
    <row r="1197" spans="1:26">
      <c r="A1197" s="8"/>
      <c r="B1197" s="8"/>
      <c r="C1197" s="8"/>
      <c r="D1197" s="8"/>
      <c r="E1197" s="8"/>
      <c r="F1197" s="8"/>
      <c r="G1197" s="9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</row>
    <row r="1198" spans="1:26">
      <c r="A1198" s="8"/>
      <c r="B1198" s="8"/>
      <c r="C1198" s="8"/>
      <c r="D1198" s="8"/>
      <c r="E1198" s="8"/>
      <c r="F1198" s="8"/>
      <c r="G1198" s="9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</row>
    <row r="1199" spans="1:26">
      <c r="A1199" s="8"/>
      <c r="B1199" s="8"/>
      <c r="C1199" s="8"/>
      <c r="D1199" s="8"/>
      <c r="E1199" s="8"/>
      <c r="F1199" s="8"/>
      <c r="G1199" s="9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</row>
    <row r="1200" spans="1:26">
      <c r="A1200" s="8"/>
      <c r="B1200" s="8"/>
      <c r="C1200" s="8"/>
      <c r="D1200" s="8"/>
      <c r="E1200" s="8"/>
      <c r="F1200" s="8"/>
      <c r="G1200" s="9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</row>
    <row r="1201" spans="1:26">
      <c r="A1201" s="8"/>
      <c r="B1201" s="8"/>
      <c r="C1201" s="8"/>
      <c r="D1201" s="8"/>
      <c r="E1201" s="8"/>
      <c r="F1201" s="8"/>
      <c r="G1201" s="9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</row>
    <row r="1202" spans="1:26">
      <c r="A1202" s="8"/>
      <c r="B1202" s="8"/>
      <c r="C1202" s="8"/>
      <c r="D1202" s="8"/>
      <c r="E1202" s="8"/>
      <c r="F1202" s="8"/>
      <c r="G1202" s="9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</row>
    <row r="1203" spans="1:26">
      <c r="A1203" s="8"/>
      <c r="B1203" s="8"/>
      <c r="C1203" s="8"/>
      <c r="D1203" s="8"/>
      <c r="E1203" s="8"/>
      <c r="F1203" s="8"/>
      <c r="G1203" s="9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</row>
    <row r="1204" spans="1:26">
      <c r="A1204" s="8"/>
      <c r="B1204" s="8"/>
      <c r="C1204" s="8"/>
      <c r="D1204" s="8"/>
      <c r="E1204" s="8"/>
      <c r="F1204" s="8"/>
      <c r="G1204" s="9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</row>
    <row r="1205" spans="1:26">
      <c r="A1205" s="8"/>
      <c r="B1205" s="8"/>
      <c r="C1205" s="8"/>
      <c r="D1205" s="8"/>
      <c r="E1205" s="8"/>
      <c r="F1205" s="8"/>
      <c r="G1205" s="9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</row>
    <row r="1206" spans="1:26">
      <c r="A1206" s="8"/>
      <c r="B1206" s="8"/>
      <c r="C1206" s="8"/>
      <c r="D1206" s="8"/>
      <c r="E1206" s="8"/>
      <c r="F1206" s="8"/>
      <c r="G1206" s="9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</row>
    <row r="1207" spans="1:26">
      <c r="A1207" s="8"/>
      <c r="B1207" s="8"/>
      <c r="C1207" s="8"/>
      <c r="D1207" s="8"/>
      <c r="E1207" s="8"/>
      <c r="F1207" s="8"/>
      <c r="G1207" s="9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</row>
    <row r="1208" spans="1:26">
      <c r="A1208" s="8"/>
      <c r="B1208" s="8"/>
      <c r="C1208" s="8"/>
      <c r="D1208" s="8"/>
      <c r="E1208" s="8"/>
      <c r="F1208" s="8"/>
      <c r="G1208" s="9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</row>
    <row r="1209" spans="1:26">
      <c r="A1209" s="8"/>
      <c r="B1209" s="8"/>
      <c r="C1209" s="8"/>
      <c r="D1209" s="8"/>
      <c r="E1209" s="8"/>
      <c r="F1209" s="8"/>
      <c r="G1209" s="9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</row>
    <row r="1210" spans="1:26">
      <c r="A1210" s="8"/>
      <c r="B1210" s="8"/>
      <c r="C1210" s="8"/>
      <c r="D1210" s="8"/>
      <c r="E1210" s="8"/>
      <c r="F1210" s="8"/>
      <c r="G1210" s="9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</row>
    <row r="1211" spans="1:26">
      <c r="A1211" s="8"/>
      <c r="B1211" s="8"/>
      <c r="C1211" s="8"/>
      <c r="D1211" s="8"/>
      <c r="E1211" s="8"/>
      <c r="F1211" s="8"/>
      <c r="G1211" s="9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</row>
    <row r="1212" spans="1:26">
      <c r="A1212" s="8"/>
      <c r="B1212" s="8"/>
      <c r="C1212" s="8"/>
      <c r="D1212" s="8"/>
      <c r="E1212" s="8"/>
      <c r="F1212" s="8"/>
      <c r="G1212" s="9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</row>
    <row r="1213" spans="1:26">
      <c r="A1213" s="8"/>
      <c r="B1213" s="8"/>
      <c r="C1213" s="8"/>
      <c r="D1213" s="8"/>
      <c r="E1213" s="8"/>
      <c r="F1213" s="8"/>
      <c r="G1213" s="9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</row>
    <row r="1214" spans="1:26">
      <c r="A1214" s="8"/>
      <c r="B1214" s="8"/>
      <c r="C1214" s="8"/>
      <c r="D1214" s="8"/>
      <c r="E1214" s="8"/>
      <c r="F1214" s="8"/>
      <c r="G1214" s="9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</row>
    <row r="1215" spans="1:26">
      <c r="A1215" s="8"/>
      <c r="B1215" s="8"/>
      <c r="C1215" s="8"/>
      <c r="D1215" s="8"/>
      <c r="E1215" s="8"/>
      <c r="F1215" s="8"/>
      <c r="G1215" s="9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</row>
    <row r="1216" spans="1:26">
      <c r="A1216" s="8"/>
      <c r="B1216" s="8"/>
      <c r="C1216" s="8"/>
      <c r="D1216" s="8"/>
      <c r="E1216" s="8"/>
      <c r="F1216" s="8"/>
      <c r="G1216" s="9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</row>
    <row r="1217" spans="1:26">
      <c r="A1217" s="8"/>
      <c r="B1217" s="8"/>
      <c r="C1217" s="8"/>
      <c r="D1217" s="8"/>
      <c r="E1217" s="8"/>
      <c r="F1217" s="8"/>
      <c r="G1217" s="9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</row>
    <row r="1218" spans="1:26">
      <c r="A1218" s="8"/>
      <c r="B1218" s="8"/>
      <c r="C1218" s="8"/>
      <c r="D1218" s="8"/>
      <c r="E1218" s="8"/>
      <c r="F1218" s="8"/>
      <c r="G1218" s="9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</row>
    <row r="1219" spans="1:26">
      <c r="A1219" s="8"/>
      <c r="B1219" s="8"/>
      <c r="C1219" s="8"/>
      <c r="D1219" s="8"/>
      <c r="E1219" s="8"/>
      <c r="F1219" s="8"/>
      <c r="G1219" s="9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</row>
    <row r="1220" spans="1:26">
      <c r="A1220" s="8"/>
      <c r="B1220" s="8"/>
      <c r="C1220" s="8"/>
      <c r="D1220" s="8"/>
      <c r="E1220" s="8"/>
      <c r="F1220" s="8"/>
      <c r="G1220" s="9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</row>
    <row r="1221" spans="1:26">
      <c r="A1221" s="8"/>
      <c r="B1221" s="8"/>
      <c r="C1221" s="8"/>
      <c r="D1221" s="8"/>
      <c r="E1221" s="8"/>
      <c r="F1221" s="8"/>
      <c r="G1221" s="9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</row>
    <row r="1222" spans="1:26">
      <c r="A1222" s="8"/>
      <c r="B1222" s="8"/>
      <c r="C1222" s="8"/>
      <c r="D1222" s="8"/>
      <c r="E1222" s="8"/>
      <c r="F1222" s="8"/>
      <c r="G1222" s="9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</row>
    <row r="1223" spans="1:26">
      <c r="A1223" s="8"/>
      <c r="B1223" s="8"/>
      <c r="C1223" s="8"/>
      <c r="D1223" s="8"/>
      <c r="E1223" s="8"/>
      <c r="F1223" s="8"/>
      <c r="G1223" s="9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</row>
    <row r="1224" spans="1:26">
      <c r="A1224" s="8"/>
      <c r="B1224" s="8"/>
      <c r="C1224" s="8"/>
      <c r="D1224" s="8"/>
      <c r="E1224" s="8"/>
      <c r="F1224" s="8"/>
      <c r="G1224" s="9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</row>
    <row r="1225" spans="1:26">
      <c r="A1225" s="8"/>
      <c r="B1225" s="8"/>
      <c r="C1225" s="8"/>
      <c r="D1225" s="8"/>
      <c r="E1225" s="8"/>
      <c r="F1225" s="8"/>
      <c r="G1225" s="9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</row>
    <row r="1226" spans="1:26">
      <c r="A1226" s="8"/>
      <c r="B1226" s="8"/>
      <c r="C1226" s="8"/>
      <c r="D1226" s="8"/>
      <c r="E1226" s="8"/>
      <c r="F1226" s="8"/>
      <c r="G1226" s="9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</row>
    <row r="1227" spans="1:26">
      <c r="A1227" s="8"/>
      <c r="B1227" s="8"/>
      <c r="C1227" s="8"/>
      <c r="D1227" s="8"/>
      <c r="E1227" s="8"/>
      <c r="F1227" s="8"/>
      <c r="G1227" s="9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</row>
    <row r="1228" spans="1:26">
      <c r="A1228" s="8"/>
      <c r="B1228" s="8"/>
      <c r="C1228" s="8"/>
      <c r="D1228" s="8"/>
      <c r="E1228" s="8"/>
      <c r="F1228" s="8"/>
      <c r="G1228" s="9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</row>
    <row r="1229" spans="1:26">
      <c r="A1229" s="8"/>
      <c r="B1229" s="8"/>
      <c r="C1229" s="8"/>
      <c r="D1229" s="8"/>
      <c r="E1229" s="8"/>
      <c r="F1229" s="8"/>
      <c r="G1229" s="9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</row>
    <row r="1230" spans="1:26">
      <c r="A1230" s="8"/>
      <c r="B1230" s="8"/>
      <c r="C1230" s="8"/>
      <c r="D1230" s="8"/>
      <c r="E1230" s="8"/>
      <c r="F1230" s="8"/>
      <c r="G1230" s="9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</row>
    <row r="1231" spans="1:26">
      <c r="A1231" s="8"/>
      <c r="B1231" s="8"/>
      <c r="C1231" s="8"/>
      <c r="D1231" s="8"/>
      <c r="E1231" s="8"/>
      <c r="F1231" s="8"/>
      <c r="G1231" s="9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</row>
    <row r="1232" spans="1:26">
      <c r="A1232" s="8"/>
      <c r="B1232" s="8"/>
      <c r="C1232" s="8"/>
      <c r="D1232" s="8"/>
      <c r="E1232" s="8"/>
      <c r="F1232" s="8"/>
      <c r="G1232" s="9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</row>
    <row r="1233" spans="1:26">
      <c r="A1233" s="8"/>
      <c r="B1233" s="8"/>
      <c r="C1233" s="8"/>
      <c r="D1233" s="8"/>
      <c r="E1233" s="8"/>
      <c r="F1233" s="8"/>
      <c r="G1233" s="9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>
      <c r="A1234" s="8"/>
      <c r="B1234" s="8"/>
      <c r="C1234" s="8"/>
      <c r="D1234" s="8"/>
      <c r="E1234" s="8"/>
      <c r="F1234" s="8"/>
      <c r="G1234" s="9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</row>
    <row r="1235" spans="1:26">
      <c r="A1235" s="8"/>
      <c r="B1235" s="8"/>
      <c r="C1235" s="8"/>
      <c r="D1235" s="8"/>
      <c r="E1235" s="8"/>
      <c r="F1235" s="8"/>
      <c r="G1235" s="9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</row>
    <row r="1236" spans="1:26">
      <c r="A1236" s="8"/>
      <c r="B1236" s="8"/>
      <c r="C1236" s="8"/>
      <c r="D1236" s="8"/>
      <c r="E1236" s="8"/>
      <c r="F1236" s="8"/>
      <c r="G1236" s="9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>
      <c r="A1237" s="8"/>
      <c r="B1237" s="8"/>
      <c r="C1237" s="8"/>
      <c r="D1237" s="8"/>
      <c r="E1237" s="8"/>
      <c r="F1237" s="8"/>
      <c r="G1237" s="9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</row>
    <row r="1238" spans="1:26">
      <c r="A1238" s="8"/>
      <c r="B1238" s="8"/>
      <c r="C1238" s="8"/>
      <c r="D1238" s="8"/>
      <c r="E1238" s="8"/>
      <c r="F1238" s="8"/>
      <c r="G1238" s="9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</row>
    <row r="1239" spans="1:26">
      <c r="A1239" s="8"/>
      <c r="B1239" s="8"/>
      <c r="C1239" s="8"/>
      <c r="D1239" s="8"/>
      <c r="E1239" s="8"/>
      <c r="F1239" s="8"/>
      <c r="G1239" s="9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>
      <c r="A1240" s="8"/>
      <c r="B1240" s="8"/>
      <c r="C1240" s="8"/>
      <c r="D1240" s="8"/>
      <c r="E1240" s="8"/>
      <c r="F1240" s="8"/>
      <c r="G1240" s="9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</row>
    <row r="1241" spans="1:26">
      <c r="A1241" s="8"/>
      <c r="B1241" s="8"/>
      <c r="C1241" s="8"/>
      <c r="D1241" s="8"/>
      <c r="E1241" s="8"/>
      <c r="F1241" s="8"/>
      <c r="G1241" s="9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</row>
    <row r="1242" spans="1:26">
      <c r="A1242" s="8"/>
      <c r="B1242" s="8"/>
      <c r="C1242" s="8"/>
      <c r="D1242" s="8"/>
      <c r="E1242" s="8"/>
      <c r="F1242" s="8"/>
      <c r="G1242" s="9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>
      <c r="A1243" s="8"/>
      <c r="B1243" s="8"/>
      <c r="C1243" s="8"/>
      <c r="D1243" s="8"/>
      <c r="E1243" s="8"/>
      <c r="F1243" s="8"/>
      <c r="G1243" s="9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</row>
    <row r="1244" spans="1:26">
      <c r="A1244" s="8"/>
      <c r="B1244" s="8"/>
      <c r="C1244" s="8"/>
      <c r="D1244" s="8"/>
      <c r="E1244" s="8"/>
      <c r="F1244" s="8"/>
      <c r="G1244" s="9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</row>
    <row r="1245" spans="1:26">
      <c r="A1245" s="8"/>
      <c r="B1245" s="8"/>
      <c r="C1245" s="8"/>
      <c r="D1245" s="8"/>
      <c r="E1245" s="8"/>
      <c r="F1245" s="8"/>
      <c r="G1245" s="9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>
      <c r="A1246" s="8"/>
      <c r="B1246" s="8"/>
      <c r="C1246" s="8"/>
      <c r="D1246" s="8"/>
      <c r="E1246" s="8"/>
      <c r="F1246" s="8"/>
      <c r="G1246" s="9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</row>
    <row r="1247" spans="1:26">
      <c r="A1247" s="8"/>
      <c r="B1247" s="8"/>
      <c r="C1247" s="8"/>
      <c r="D1247" s="8"/>
      <c r="E1247" s="8"/>
      <c r="F1247" s="8"/>
      <c r="G1247" s="9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</row>
    <row r="1248" spans="1:26">
      <c r="A1248" s="8"/>
      <c r="B1248" s="8"/>
      <c r="C1248" s="8"/>
      <c r="D1248" s="8"/>
      <c r="E1248" s="8"/>
      <c r="F1248" s="8"/>
      <c r="G1248" s="9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>
      <c r="A1249" s="8"/>
      <c r="B1249" s="8"/>
      <c r="C1249" s="8"/>
      <c r="D1249" s="8"/>
      <c r="E1249" s="8"/>
      <c r="F1249" s="8"/>
      <c r="G1249" s="9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</row>
    <row r="1250" spans="1:26">
      <c r="A1250" s="8"/>
      <c r="B1250" s="8"/>
      <c r="C1250" s="8"/>
      <c r="D1250" s="8"/>
      <c r="E1250" s="8"/>
      <c r="F1250" s="8"/>
      <c r="G1250" s="9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</row>
    <row r="1251" spans="1:26">
      <c r="A1251" s="8"/>
      <c r="B1251" s="8"/>
      <c r="C1251" s="8"/>
      <c r="D1251" s="8"/>
      <c r="E1251" s="8"/>
      <c r="F1251" s="8"/>
      <c r="G1251" s="9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>
      <c r="A1252" s="8"/>
      <c r="B1252" s="8"/>
      <c r="C1252" s="8"/>
      <c r="D1252" s="8"/>
      <c r="E1252" s="8"/>
      <c r="F1252" s="8"/>
      <c r="G1252" s="9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</row>
    <row r="1253" spans="1:26">
      <c r="A1253" s="8"/>
      <c r="B1253" s="8"/>
      <c r="C1253" s="8"/>
      <c r="D1253" s="8"/>
      <c r="E1253" s="8"/>
      <c r="F1253" s="8"/>
      <c r="G1253" s="9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</row>
    <row r="1254" spans="1:26">
      <c r="A1254" s="8"/>
      <c r="B1254" s="8"/>
      <c r="C1254" s="8"/>
      <c r="D1254" s="8"/>
      <c r="E1254" s="8"/>
      <c r="F1254" s="8"/>
      <c r="G1254" s="9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>
      <c r="A1255" s="8"/>
      <c r="B1255" s="8"/>
      <c r="C1255" s="8"/>
      <c r="D1255" s="8"/>
      <c r="E1255" s="8"/>
      <c r="F1255" s="8"/>
      <c r="G1255" s="9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</row>
    <row r="1256" spans="1:26">
      <c r="A1256" s="8"/>
      <c r="B1256" s="8"/>
      <c r="C1256" s="8"/>
      <c r="D1256" s="8"/>
      <c r="E1256" s="8"/>
      <c r="F1256" s="8"/>
      <c r="G1256" s="9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</row>
    <row r="1257" spans="1:26">
      <c r="A1257" s="8"/>
      <c r="B1257" s="8"/>
      <c r="C1257" s="8"/>
      <c r="D1257" s="8"/>
      <c r="E1257" s="8"/>
      <c r="F1257" s="8"/>
      <c r="G1257" s="9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>
      <c r="A1258" s="8"/>
      <c r="B1258" s="8"/>
      <c r="C1258" s="8"/>
      <c r="D1258" s="8"/>
      <c r="E1258" s="8"/>
      <c r="F1258" s="8"/>
      <c r="G1258" s="9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</row>
    <row r="1259" spans="1:26">
      <c r="A1259" s="8"/>
      <c r="B1259" s="8"/>
      <c r="C1259" s="8"/>
      <c r="D1259" s="8"/>
      <c r="E1259" s="8"/>
      <c r="F1259" s="8"/>
      <c r="G1259" s="9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</row>
    <row r="1260" spans="1:26">
      <c r="A1260" s="8"/>
      <c r="B1260" s="8"/>
      <c r="C1260" s="8"/>
      <c r="D1260" s="8"/>
      <c r="E1260" s="8"/>
      <c r="F1260" s="8"/>
      <c r="G1260" s="9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>
      <c r="A1261" s="8"/>
      <c r="B1261" s="8"/>
      <c r="C1261" s="8"/>
      <c r="D1261" s="8"/>
      <c r="E1261" s="8"/>
      <c r="F1261" s="8"/>
      <c r="G1261" s="9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</row>
    <row r="1262" spans="1:26">
      <c r="A1262" s="8"/>
      <c r="B1262" s="8"/>
      <c r="C1262" s="8"/>
      <c r="D1262" s="8"/>
      <c r="E1262" s="8"/>
      <c r="F1262" s="8"/>
      <c r="G1262" s="9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</row>
  </sheetData>
  <autoFilter ref="A3:W1134" xr:uid="{2660F0F5-A566-4F8A-BCFC-4717FBC19B43}"/>
  <mergeCells count="2">
    <mergeCell ref="A1:W1"/>
    <mergeCell ref="A2:W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E947B-E910-4816-A8E9-047528EAD912}">
  <dimension ref="A1:FT628"/>
  <sheetViews>
    <sheetView zoomScaleNormal="100" workbookViewId="0">
      <selection activeCell="F23" sqref="F23"/>
    </sheetView>
  </sheetViews>
  <sheetFormatPr defaultRowHeight="14.45"/>
  <cols>
    <col min="1" max="1" width="20.28515625" customWidth="1"/>
    <col min="2" max="2" width="7.7109375" bestFit="1" customWidth="1"/>
    <col min="3" max="4" width="9.28515625" customWidth="1"/>
    <col min="5" max="5" width="10" customWidth="1"/>
    <col min="6" max="6" width="32.42578125" customWidth="1"/>
    <col min="7" max="9" width="8.7109375" customWidth="1"/>
    <col min="10" max="10" width="31.28515625" customWidth="1"/>
    <col min="11" max="19" width="8.28515625" customWidth="1"/>
    <col min="20" max="20" width="12.28515625" customWidth="1"/>
    <col min="21" max="21" width="19.85546875" customWidth="1"/>
  </cols>
  <sheetData>
    <row r="1" spans="1:176" ht="45.6" customHeight="1">
      <c r="A1" s="108" t="s">
        <v>270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8"/>
      <c r="W1" s="8"/>
      <c r="X1" s="8"/>
      <c r="Y1" s="8"/>
    </row>
    <row r="2" spans="1:176" ht="35.450000000000003" customHeight="1">
      <c r="A2" s="109" t="s">
        <v>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W2" s="8"/>
      <c r="X2" s="8"/>
      <c r="Y2" s="8"/>
    </row>
    <row r="3" spans="1:176">
      <c r="A3" s="66" t="s">
        <v>271</v>
      </c>
      <c r="B3" s="58" t="s">
        <v>272</v>
      </c>
      <c r="C3" s="58" t="s">
        <v>273</v>
      </c>
      <c r="D3" s="58" t="s">
        <v>274</v>
      </c>
      <c r="E3" s="58" t="s">
        <v>275</v>
      </c>
      <c r="F3" s="58" t="s">
        <v>276</v>
      </c>
      <c r="G3" s="58" t="s">
        <v>277</v>
      </c>
      <c r="H3" s="58" t="s">
        <v>278</v>
      </c>
      <c r="I3" s="58" t="s">
        <v>279</v>
      </c>
      <c r="J3" s="58" t="s">
        <v>280</v>
      </c>
      <c r="K3" s="58" t="s">
        <v>281</v>
      </c>
      <c r="L3" s="58" t="s">
        <v>282</v>
      </c>
      <c r="M3" s="58" t="s">
        <v>283</v>
      </c>
      <c r="N3" s="58" t="s">
        <v>284</v>
      </c>
      <c r="O3" s="58" t="s">
        <v>285</v>
      </c>
      <c r="P3" s="58" t="s">
        <v>286</v>
      </c>
      <c r="Q3" s="58" t="s">
        <v>287</v>
      </c>
      <c r="R3" s="58" t="s">
        <v>288</v>
      </c>
      <c r="S3" s="58" t="s">
        <v>289</v>
      </c>
      <c r="T3" s="58" t="s">
        <v>290</v>
      </c>
      <c r="U3" s="67" t="s">
        <v>291</v>
      </c>
      <c r="V3" s="8"/>
      <c r="W3" s="8"/>
      <c r="X3" s="8"/>
      <c r="Y3" s="8"/>
    </row>
    <row r="4" spans="1:176" s="83" customFormat="1">
      <c r="A4" s="25" t="s">
        <v>943</v>
      </c>
      <c r="B4" s="25">
        <v>96236</v>
      </c>
      <c r="C4" s="25" t="s">
        <v>294</v>
      </c>
      <c r="D4" s="25">
        <v>1</v>
      </c>
      <c r="E4" s="25" t="s">
        <v>295</v>
      </c>
      <c r="F4" s="25" t="s">
        <v>2900</v>
      </c>
      <c r="G4" s="25">
        <v>1</v>
      </c>
      <c r="H4" s="25" t="s">
        <v>295</v>
      </c>
      <c r="I4" s="25">
        <v>0.38</v>
      </c>
      <c r="J4" s="25" t="s">
        <v>2900</v>
      </c>
      <c r="K4" s="25" t="s">
        <v>2901</v>
      </c>
      <c r="L4" s="25" t="s">
        <v>2901</v>
      </c>
      <c r="M4" s="25">
        <v>1</v>
      </c>
      <c r="N4" s="25">
        <v>1</v>
      </c>
      <c r="O4" s="25">
        <v>10000</v>
      </c>
      <c r="P4" s="25">
        <v>1</v>
      </c>
      <c r="Q4" s="25">
        <v>2</v>
      </c>
      <c r="R4" s="25">
        <v>0.38</v>
      </c>
      <c r="S4" s="25">
        <v>1</v>
      </c>
      <c r="T4" s="61">
        <v>45107</v>
      </c>
      <c r="U4" s="25"/>
      <c r="V4" s="8"/>
      <c r="W4" s="8"/>
      <c r="X4" s="8"/>
      <c r="Y4" s="8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</row>
    <row r="5" spans="1:176">
      <c r="A5" s="20" t="s">
        <v>2420</v>
      </c>
      <c r="B5" s="20">
        <v>96132</v>
      </c>
      <c r="C5" s="20" t="s">
        <v>294</v>
      </c>
      <c r="D5" s="20">
        <v>1</v>
      </c>
      <c r="E5" s="20" t="s">
        <v>295</v>
      </c>
      <c r="F5" s="20" t="s">
        <v>2902</v>
      </c>
      <c r="G5" s="20">
        <v>1</v>
      </c>
      <c r="H5" s="20" t="s">
        <v>295</v>
      </c>
      <c r="I5" s="20">
        <v>0.54</v>
      </c>
      <c r="J5" s="20" t="s">
        <v>2902</v>
      </c>
      <c r="K5" s="20" t="s">
        <v>2433</v>
      </c>
      <c r="L5" s="20" t="s">
        <v>2433</v>
      </c>
      <c r="M5" s="20">
        <v>1</v>
      </c>
      <c r="N5" s="20">
        <v>1</v>
      </c>
      <c r="O5" s="20">
        <v>10000</v>
      </c>
      <c r="P5" s="20">
        <v>1</v>
      </c>
      <c r="Q5" s="20">
        <v>2</v>
      </c>
      <c r="R5" s="20">
        <v>0.54</v>
      </c>
      <c r="S5" s="20">
        <v>1</v>
      </c>
      <c r="T5" s="55">
        <v>45107</v>
      </c>
      <c r="U5" s="20"/>
      <c r="V5" s="8"/>
      <c r="W5" s="8"/>
      <c r="X5" s="8"/>
      <c r="Y5" s="8"/>
    </row>
    <row r="6" spans="1:176" s="83" customFormat="1">
      <c r="A6" s="25" t="s">
        <v>952</v>
      </c>
      <c r="B6" s="25">
        <v>98240</v>
      </c>
      <c r="C6" s="25" t="s">
        <v>294</v>
      </c>
      <c r="D6" s="25">
        <v>1</v>
      </c>
      <c r="E6" s="25" t="s">
        <v>295</v>
      </c>
      <c r="F6" s="25" t="s">
        <v>2903</v>
      </c>
      <c r="G6" s="25">
        <v>1</v>
      </c>
      <c r="H6" s="25" t="s">
        <v>295</v>
      </c>
      <c r="I6" s="25">
        <v>0.55000000000000004</v>
      </c>
      <c r="J6" s="25" t="s">
        <v>2903</v>
      </c>
      <c r="K6" s="25" t="s">
        <v>2433</v>
      </c>
      <c r="L6" s="25" t="s">
        <v>2433</v>
      </c>
      <c r="M6" s="25">
        <v>1</v>
      </c>
      <c r="N6" s="25">
        <v>1</v>
      </c>
      <c r="O6" s="25">
        <v>10000</v>
      </c>
      <c r="P6" s="25">
        <v>1</v>
      </c>
      <c r="Q6" s="25">
        <v>2</v>
      </c>
      <c r="R6" s="25">
        <v>0.55000000000000004</v>
      </c>
      <c r="S6" s="25">
        <v>1</v>
      </c>
      <c r="T6" s="61">
        <v>45107</v>
      </c>
      <c r="U6" s="25"/>
      <c r="V6" s="8"/>
      <c r="W6" s="8"/>
      <c r="X6" s="8"/>
      <c r="Y6" s="8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</row>
    <row r="7" spans="1:176">
      <c r="A7" s="20" t="s">
        <v>317</v>
      </c>
      <c r="B7" s="20">
        <v>96150</v>
      </c>
      <c r="C7" s="20" t="s">
        <v>294</v>
      </c>
      <c r="D7" s="20">
        <v>1</v>
      </c>
      <c r="E7" s="20" t="s">
        <v>295</v>
      </c>
      <c r="F7" s="20" t="s">
        <v>2904</v>
      </c>
      <c r="G7" s="20">
        <v>1</v>
      </c>
      <c r="H7" s="20" t="s">
        <v>295</v>
      </c>
      <c r="I7" s="20">
        <v>0.55000000000000004</v>
      </c>
      <c r="J7" s="20" t="s">
        <v>2904</v>
      </c>
      <c r="K7" s="20" t="s">
        <v>2433</v>
      </c>
      <c r="L7" s="20" t="s">
        <v>2433</v>
      </c>
      <c r="M7" s="20">
        <v>1</v>
      </c>
      <c r="N7" s="20">
        <v>1</v>
      </c>
      <c r="O7" s="20">
        <v>10000</v>
      </c>
      <c r="P7" s="20">
        <v>1</v>
      </c>
      <c r="Q7" s="20">
        <v>2</v>
      </c>
      <c r="R7" s="20">
        <v>0.55000000000000004</v>
      </c>
      <c r="S7" s="20">
        <v>1</v>
      </c>
      <c r="T7" s="55">
        <v>45107</v>
      </c>
      <c r="U7" s="20"/>
      <c r="V7" s="8"/>
      <c r="W7" s="8"/>
      <c r="X7" s="8"/>
      <c r="Y7" s="8"/>
    </row>
    <row r="8" spans="1:176" s="83" customFormat="1">
      <c r="A8" s="25" t="s">
        <v>2905</v>
      </c>
      <c r="B8" s="25">
        <v>96120</v>
      </c>
      <c r="C8" s="25" t="s">
        <v>294</v>
      </c>
      <c r="D8" s="25">
        <v>1</v>
      </c>
      <c r="E8" s="25" t="s">
        <v>295</v>
      </c>
      <c r="F8" s="25" t="s">
        <v>2906</v>
      </c>
      <c r="G8" s="25">
        <v>1</v>
      </c>
      <c r="H8" s="25" t="s">
        <v>295</v>
      </c>
      <c r="I8" s="25">
        <v>0.56000000000000005</v>
      </c>
      <c r="J8" s="25" t="s">
        <v>2906</v>
      </c>
      <c r="K8" s="25" t="s">
        <v>2433</v>
      </c>
      <c r="L8" s="25" t="s">
        <v>2433</v>
      </c>
      <c r="M8" s="25">
        <v>1</v>
      </c>
      <c r="N8" s="25">
        <v>1</v>
      </c>
      <c r="O8" s="25">
        <v>10000</v>
      </c>
      <c r="P8" s="25">
        <v>1</v>
      </c>
      <c r="Q8" s="25">
        <v>2</v>
      </c>
      <c r="R8" s="25">
        <v>0.56000000000000005</v>
      </c>
      <c r="S8" s="25">
        <v>1</v>
      </c>
      <c r="T8" s="61">
        <v>45107</v>
      </c>
      <c r="U8" s="25"/>
      <c r="V8" s="8"/>
      <c r="W8" s="8"/>
      <c r="X8" s="8"/>
      <c r="Y8" s="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</row>
    <row r="9" spans="1:176">
      <c r="A9" s="20" t="s">
        <v>330</v>
      </c>
      <c r="B9" s="20">
        <v>96019</v>
      </c>
      <c r="C9" s="20" t="s">
        <v>294</v>
      </c>
      <c r="D9" s="20">
        <v>1</v>
      </c>
      <c r="E9" s="20" t="s">
        <v>295</v>
      </c>
      <c r="F9" s="20" t="s">
        <v>2907</v>
      </c>
      <c r="G9" s="20">
        <v>1</v>
      </c>
      <c r="H9" s="20" t="s">
        <v>295</v>
      </c>
      <c r="I9" s="20">
        <v>0.6</v>
      </c>
      <c r="J9" s="20" t="s">
        <v>2907</v>
      </c>
      <c r="K9" s="20" t="s">
        <v>2433</v>
      </c>
      <c r="L9" s="20" t="s">
        <v>2433</v>
      </c>
      <c r="M9" s="20">
        <v>1</v>
      </c>
      <c r="N9" s="20">
        <v>1</v>
      </c>
      <c r="O9" s="20">
        <v>10000</v>
      </c>
      <c r="P9" s="20">
        <v>1</v>
      </c>
      <c r="Q9" s="20">
        <v>2</v>
      </c>
      <c r="R9" s="20">
        <v>0.6</v>
      </c>
      <c r="S9" s="20">
        <v>1</v>
      </c>
      <c r="T9" s="55">
        <v>45107</v>
      </c>
      <c r="U9" s="20"/>
      <c r="V9" s="8"/>
      <c r="W9" s="8"/>
      <c r="X9" s="8"/>
      <c r="Y9" s="8"/>
    </row>
    <row r="10" spans="1:176" s="83" customFormat="1">
      <c r="A10" s="25" t="s">
        <v>314</v>
      </c>
      <c r="B10" s="25">
        <v>96105</v>
      </c>
      <c r="C10" s="25" t="s">
        <v>294</v>
      </c>
      <c r="D10" s="25">
        <v>1</v>
      </c>
      <c r="E10" s="25" t="s">
        <v>295</v>
      </c>
      <c r="F10" s="25" t="s">
        <v>2908</v>
      </c>
      <c r="G10" s="25">
        <v>1</v>
      </c>
      <c r="H10" s="25" t="s">
        <v>295</v>
      </c>
      <c r="I10" s="25">
        <v>0.63</v>
      </c>
      <c r="J10" s="25" t="s">
        <v>2908</v>
      </c>
      <c r="K10" s="25" t="s">
        <v>2433</v>
      </c>
      <c r="L10" s="25" t="s">
        <v>2433</v>
      </c>
      <c r="M10" s="25">
        <v>1</v>
      </c>
      <c r="N10" s="25">
        <v>1</v>
      </c>
      <c r="O10" s="25">
        <v>10000</v>
      </c>
      <c r="P10" s="25">
        <v>1</v>
      </c>
      <c r="Q10" s="25">
        <v>2</v>
      </c>
      <c r="R10" s="25">
        <v>0.63</v>
      </c>
      <c r="S10" s="25">
        <v>1</v>
      </c>
      <c r="T10" s="61">
        <v>45107</v>
      </c>
      <c r="U10" s="25"/>
      <c r="V10" s="8"/>
      <c r="W10" s="8"/>
      <c r="X10" s="8"/>
      <c r="Y10" s="8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</row>
    <row r="11" spans="1:176">
      <c r="A11" s="20" t="s">
        <v>445</v>
      </c>
      <c r="B11" s="20">
        <v>96025</v>
      </c>
      <c r="C11" s="20" t="s">
        <v>294</v>
      </c>
      <c r="D11" s="20">
        <v>250</v>
      </c>
      <c r="E11" s="20" t="s">
        <v>332</v>
      </c>
      <c r="F11" s="20" t="s">
        <v>2909</v>
      </c>
      <c r="G11" s="20">
        <v>1</v>
      </c>
      <c r="H11" s="20" t="s">
        <v>295</v>
      </c>
      <c r="I11" s="20">
        <v>0.67</v>
      </c>
      <c r="J11" s="20" t="s">
        <v>2909</v>
      </c>
      <c r="K11" s="20" t="s">
        <v>2433</v>
      </c>
      <c r="L11" s="20" t="s">
        <v>2433</v>
      </c>
      <c r="M11" s="20">
        <v>1</v>
      </c>
      <c r="N11" s="20">
        <v>1</v>
      </c>
      <c r="O11" s="20">
        <v>10000</v>
      </c>
      <c r="P11" s="20">
        <v>1</v>
      </c>
      <c r="Q11" s="20">
        <v>2</v>
      </c>
      <c r="R11" s="20">
        <v>0.67</v>
      </c>
      <c r="S11" s="20">
        <v>1</v>
      </c>
      <c r="T11" s="55">
        <v>45107</v>
      </c>
      <c r="U11" s="20"/>
      <c r="V11" s="8"/>
      <c r="W11" s="8"/>
      <c r="X11" s="8"/>
      <c r="Y11" s="8"/>
    </row>
    <row r="12" spans="1:176" s="83" customFormat="1">
      <c r="A12" s="25" t="s">
        <v>312</v>
      </c>
      <c r="B12" s="25">
        <v>96161</v>
      </c>
      <c r="C12" s="25" t="s">
        <v>294</v>
      </c>
      <c r="D12" s="25">
        <v>1</v>
      </c>
      <c r="E12" s="25" t="s">
        <v>295</v>
      </c>
      <c r="F12" s="25" t="s">
        <v>2910</v>
      </c>
      <c r="G12" s="25">
        <v>1</v>
      </c>
      <c r="H12" s="25" t="s">
        <v>295</v>
      </c>
      <c r="I12" s="25">
        <v>0.7</v>
      </c>
      <c r="J12" s="25" t="s">
        <v>2910</v>
      </c>
      <c r="K12" s="25" t="s">
        <v>2433</v>
      </c>
      <c r="L12" s="25" t="s">
        <v>2433</v>
      </c>
      <c r="M12" s="25">
        <v>1</v>
      </c>
      <c r="N12" s="25">
        <v>1</v>
      </c>
      <c r="O12" s="25">
        <v>10000</v>
      </c>
      <c r="P12" s="25">
        <v>1</v>
      </c>
      <c r="Q12" s="25">
        <v>2</v>
      </c>
      <c r="R12" s="25">
        <v>0.7</v>
      </c>
      <c r="S12" s="25">
        <v>1</v>
      </c>
      <c r="T12" s="61">
        <v>45107</v>
      </c>
      <c r="U12" s="25"/>
      <c r="V12" s="8"/>
      <c r="W12" s="8"/>
      <c r="X12" s="8"/>
      <c r="Y12" s="8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</row>
    <row r="13" spans="1:176">
      <c r="A13" s="20" t="s">
        <v>809</v>
      </c>
      <c r="B13" s="20">
        <v>96136</v>
      </c>
      <c r="C13" s="20" t="s">
        <v>294</v>
      </c>
      <c r="D13" s="20">
        <v>1</v>
      </c>
      <c r="E13" s="20" t="s">
        <v>295</v>
      </c>
      <c r="F13" s="20" t="s">
        <v>2911</v>
      </c>
      <c r="G13" s="20">
        <v>1</v>
      </c>
      <c r="H13" s="20" t="s">
        <v>295</v>
      </c>
      <c r="I13" s="20">
        <v>0.8</v>
      </c>
      <c r="J13" s="20" t="s">
        <v>2911</v>
      </c>
      <c r="K13" s="20" t="s">
        <v>2433</v>
      </c>
      <c r="L13" s="20" t="s">
        <v>2433</v>
      </c>
      <c r="M13" s="20">
        <v>1</v>
      </c>
      <c r="N13" s="20">
        <v>1</v>
      </c>
      <c r="O13" s="20">
        <v>10000</v>
      </c>
      <c r="P13" s="20">
        <v>1</v>
      </c>
      <c r="Q13" s="20">
        <v>2</v>
      </c>
      <c r="R13" s="20">
        <v>0.8</v>
      </c>
      <c r="S13" s="20">
        <v>1</v>
      </c>
      <c r="T13" s="55">
        <v>45107</v>
      </c>
      <c r="U13" s="20"/>
      <c r="V13" s="8"/>
      <c r="W13" s="8"/>
      <c r="X13" s="8"/>
      <c r="Y13" s="8"/>
    </row>
    <row r="14" spans="1:176" s="83" customFormat="1">
      <c r="A14" s="25" t="s">
        <v>338</v>
      </c>
      <c r="B14" s="25">
        <v>96021</v>
      </c>
      <c r="C14" s="25" t="s">
        <v>294</v>
      </c>
      <c r="D14" s="25">
        <v>1</v>
      </c>
      <c r="E14" s="25" t="s">
        <v>295</v>
      </c>
      <c r="F14" s="25" t="s">
        <v>2912</v>
      </c>
      <c r="G14" s="25">
        <v>1</v>
      </c>
      <c r="H14" s="25" t="s">
        <v>295</v>
      </c>
      <c r="I14" s="25">
        <v>0.82</v>
      </c>
      <c r="J14" s="25" t="s">
        <v>2912</v>
      </c>
      <c r="K14" s="25" t="s">
        <v>2433</v>
      </c>
      <c r="L14" s="25" t="s">
        <v>2433</v>
      </c>
      <c r="M14" s="25">
        <v>1</v>
      </c>
      <c r="N14" s="25">
        <v>1</v>
      </c>
      <c r="O14" s="25">
        <v>10000</v>
      </c>
      <c r="P14" s="25">
        <v>1</v>
      </c>
      <c r="Q14" s="25">
        <v>2</v>
      </c>
      <c r="R14" s="25">
        <v>0.82</v>
      </c>
      <c r="S14" s="25">
        <v>1</v>
      </c>
      <c r="T14" s="61">
        <v>45107</v>
      </c>
      <c r="U14" s="25"/>
      <c r="V14" s="8"/>
      <c r="W14" s="8"/>
      <c r="X14" s="8"/>
      <c r="Y14" s="8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</row>
    <row r="15" spans="1:176">
      <c r="A15" s="20" t="s">
        <v>246</v>
      </c>
      <c r="B15" s="20">
        <v>96148</v>
      </c>
      <c r="C15" s="20" t="s">
        <v>294</v>
      </c>
      <c r="D15" s="20">
        <v>1000</v>
      </c>
      <c r="E15" s="20" t="s">
        <v>332</v>
      </c>
      <c r="F15" s="20" t="s">
        <v>2913</v>
      </c>
      <c r="G15" s="20">
        <v>1</v>
      </c>
      <c r="H15" s="20" t="s">
        <v>382</v>
      </c>
      <c r="I15" s="20">
        <v>0.82</v>
      </c>
      <c r="J15" s="20" t="s">
        <v>2913</v>
      </c>
      <c r="K15" s="20" t="s">
        <v>239</v>
      </c>
      <c r="L15" s="20" t="s">
        <v>239</v>
      </c>
      <c r="M15" s="20">
        <v>1</v>
      </c>
      <c r="N15" s="20">
        <v>1</v>
      </c>
      <c r="O15" s="20">
        <v>10000</v>
      </c>
      <c r="P15" s="20">
        <v>1</v>
      </c>
      <c r="Q15" s="20">
        <v>2</v>
      </c>
      <c r="R15" s="20">
        <v>0.82</v>
      </c>
      <c r="S15" s="20">
        <v>1</v>
      </c>
      <c r="T15" s="55">
        <v>45107</v>
      </c>
      <c r="U15" s="20"/>
      <c r="V15" s="8"/>
      <c r="W15" s="8"/>
      <c r="X15" s="8"/>
      <c r="Y15" s="8"/>
    </row>
    <row r="16" spans="1:176" s="83" customFormat="1">
      <c r="A16" s="25" t="s">
        <v>208</v>
      </c>
      <c r="B16" s="25">
        <v>96066</v>
      </c>
      <c r="C16" s="25" t="s">
        <v>294</v>
      </c>
      <c r="D16" s="25">
        <v>1</v>
      </c>
      <c r="E16" s="25" t="s">
        <v>295</v>
      </c>
      <c r="F16" s="25" t="s">
        <v>2914</v>
      </c>
      <c r="G16" s="25">
        <v>1</v>
      </c>
      <c r="H16" s="25" t="s">
        <v>295</v>
      </c>
      <c r="I16" s="25">
        <v>0.83</v>
      </c>
      <c r="J16" s="25" t="s">
        <v>2914</v>
      </c>
      <c r="K16" s="25" t="s">
        <v>2433</v>
      </c>
      <c r="L16" s="25" t="s">
        <v>2433</v>
      </c>
      <c r="M16" s="25">
        <v>1</v>
      </c>
      <c r="N16" s="25">
        <v>1</v>
      </c>
      <c r="O16" s="25">
        <v>10000</v>
      </c>
      <c r="P16" s="25">
        <v>1</v>
      </c>
      <c r="Q16" s="25">
        <v>2</v>
      </c>
      <c r="R16" s="25">
        <v>0.83</v>
      </c>
      <c r="S16" s="25">
        <v>1</v>
      </c>
      <c r="T16" s="61">
        <v>45107</v>
      </c>
      <c r="U16" s="25"/>
      <c r="V16" s="8"/>
      <c r="W16" s="8"/>
      <c r="X16" s="8"/>
      <c r="Y16" s="8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</row>
    <row r="17" spans="1:176">
      <c r="A17" s="20" t="s">
        <v>1250</v>
      </c>
      <c r="B17" s="20">
        <v>96156</v>
      </c>
      <c r="C17" s="20" t="s">
        <v>294</v>
      </c>
      <c r="D17" s="20">
        <v>1</v>
      </c>
      <c r="E17" s="20" t="s">
        <v>295</v>
      </c>
      <c r="F17" s="20" t="s">
        <v>2915</v>
      </c>
      <c r="G17" s="20">
        <v>1</v>
      </c>
      <c r="H17" s="20" t="s">
        <v>295</v>
      </c>
      <c r="I17" s="20">
        <v>0.9</v>
      </c>
      <c r="J17" s="20" t="s">
        <v>2915</v>
      </c>
      <c r="K17" s="20" t="s">
        <v>2433</v>
      </c>
      <c r="L17" s="20" t="s">
        <v>2433</v>
      </c>
      <c r="M17" s="20">
        <v>1</v>
      </c>
      <c r="N17" s="20">
        <v>1</v>
      </c>
      <c r="O17" s="20">
        <v>10000</v>
      </c>
      <c r="P17" s="20">
        <v>1</v>
      </c>
      <c r="Q17" s="20">
        <v>2</v>
      </c>
      <c r="R17" s="20">
        <v>0.9</v>
      </c>
      <c r="S17" s="20">
        <v>1</v>
      </c>
      <c r="T17" s="55">
        <v>45107</v>
      </c>
      <c r="U17" s="20"/>
      <c r="V17" s="8"/>
      <c r="W17" s="8"/>
      <c r="X17" s="8"/>
      <c r="Y17" s="8"/>
    </row>
    <row r="18" spans="1:176" s="83" customFormat="1">
      <c r="A18" s="25" t="s">
        <v>320</v>
      </c>
      <c r="B18" s="25">
        <v>96077</v>
      </c>
      <c r="C18" s="25" t="s">
        <v>294</v>
      </c>
      <c r="D18" s="25">
        <v>1</v>
      </c>
      <c r="E18" s="25" t="s">
        <v>295</v>
      </c>
      <c r="F18" s="25" t="s">
        <v>2916</v>
      </c>
      <c r="G18" s="25">
        <v>1</v>
      </c>
      <c r="H18" s="25" t="s">
        <v>295</v>
      </c>
      <c r="I18" s="25">
        <v>1</v>
      </c>
      <c r="J18" s="25" t="s">
        <v>2916</v>
      </c>
      <c r="K18" s="25" t="s">
        <v>2917</v>
      </c>
      <c r="L18" s="25" t="s">
        <v>2917</v>
      </c>
      <c r="M18" s="25">
        <v>1</v>
      </c>
      <c r="N18" s="25">
        <v>1</v>
      </c>
      <c r="O18" s="25">
        <v>10000</v>
      </c>
      <c r="P18" s="25">
        <v>1</v>
      </c>
      <c r="Q18" s="25">
        <v>2</v>
      </c>
      <c r="R18" s="25">
        <v>1</v>
      </c>
      <c r="S18" s="25">
        <v>1</v>
      </c>
      <c r="T18" s="61">
        <v>45107</v>
      </c>
      <c r="U18" s="25"/>
      <c r="V18" s="8"/>
      <c r="W18" s="8"/>
      <c r="X18" s="8"/>
      <c r="Y18" s="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</row>
    <row r="19" spans="1:176">
      <c r="A19" s="20" t="s">
        <v>815</v>
      </c>
      <c r="B19" s="20">
        <v>96139</v>
      </c>
      <c r="C19" s="20" t="s">
        <v>294</v>
      </c>
      <c r="D19" s="20">
        <v>1</v>
      </c>
      <c r="E19" s="20" t="s">
        <v>295</v>
      </c>
      <c r="F19" s="20" t="s">
        <v>2918</v>
      </c>
      <c r="G19" s="20">
        <v>1</v>
      </c>
      <c r="H19" s="20" t="s">
        <v>295</v>
      </c>
      <c r="I19" s="20">
        <v>1</v>
      </c>
      <c r="J19" s="20" t="s">
        <v>2918</v>
      </c>
      <c r="K19" s="20" t="s">
        <v>2433</v>
      </c>
      <c r="L19" s="20" t="s">
        <v>2433</v>
      </c>
      <c r="M19" s="20">
        <v>1</v>
      </c>
      <c r="N19" s="20">
        <v>1</v>
      </c>
      <c r="O19" s="20">
        <v>10000</v>
      </c>
      <c r="P19" s="20">
        <v>1</v>
      </c>
      <c r="Q19" s="20">
        <v>2</v>
      </c>
      <c r="R19" s="20">
        <v>1</v>
      </c>
      <c r="S19" s="20">
        <v>1</v>
      </c>
      <c r="T19" s="55">
        <v>45107</v>
      </c>
      <c r="U19" s="20"/>
      <c r="V19" s="8"/>
      <c r="W19" s="8"/>
      <c r="X19" s="8"/>
      <c r="Y19" s="8"/>
    </row>
    <row r="20" spans="1:176" s="83" customFormat="1">
      <c r="A20" s="25" t="s">
        <v>388</v>
      </c>
      <c r="B20" s="25">
        <v>96030</v>
      </c>
      <c r="C20" s="25" t="s">
        <v>294</v>
      </c>
      <c r="D20" s="25">
        <v>1</v>
      </c>
      <c r="E20" s="25" t="s">
        <v>295</v>
      </c>
      <c r="F20" s="25" t="s">
        <v>2919</v>
      </c>
      <c r="G20" s="25">
        <v>1</v>
      </c>
      <c r="H20" s="25" t="s">
        <v>2920</v>
      </c>
      <c r="I20" s="25">
        <v>1.02</v>
      </c>
      <c r="J20" s="25" t="s">
        <v>2919</v>
      </c>
      <c r="K20" s="25" t="s">
        <v>2921</v>
      </c>
      <c r="L20" s="25" t="s">
        <v>2921</v>
      </c>
      <c r="M20" s="25">
        <v>1</v>
      </c>
      <c r="N20" s="25">
        <v>1</v>
      </c>
      <c r="O20" s="25">
        <v>10000</v>
      </c>
      <c r="P20" s="25">
        <v>1</v>
      </c>
      <c r="Q20" s="25">
        <v>2</v>
      </c>
      <c r="R20" s="25">
        <v>1.02</v>
      </c>
      <c r="S20" s="25">
        <v>1</v>
      </c>
      <c r="T20" s="61">
        <v>45107</v>
      </c>
      <c r="U20" s="25"/>
      <c r="V20" s="8"/>
      <c r="W20" s="8"/>
      <c r="X20" s="8"/>
      <c r="Y20" s="8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</row>
    <row r="21" spans="1:176">
      <c r="A21" s="20" t="s">
        <v>546</v>
      </c>
      <c r="B21" s="20">
        <v>96171</v>
      </c>
      <c r="C21" s="20" t="s">
        <v>294</v>
      </c>
      <c r="D21" s="20">
        <v>1</v>
      </c>
      <c r="E21" s="20" t="s">
        <v>295</v>
      </c>
      <c r="F21" s="20" t="s">
        <v>2922</v>
      </c>
      <c r="G21" s="20">
        <v>1</v>
      </c>
      <c r="H21" s="20" t="s">
        <v>295</v>
      </c>
      <c r="I21" s="20">
        <v>1.03</v>
      </c>
      <c r="J21" s="20" t="s">
        <v>2922</v>
      </c>
      <c r="K21" s="20" t="s">
        <v>2433</v>
      </c>
      <c r="L21" s="20" t="s">
        <v>2433</v>
      </c>
      <c r="M21" s="20">
        <v>1</v>
      </c>
      <c r="N21" s="20">
        <v>1</v>
      </c>
      <c r="O21" s="20">
        <v>10000</v>
      </c>
      <c r="P21" s="20">
        <v>1</v>
      </c>
      <c r="Q21" s="20">
        <v>2</v>
      </c>
      <c r="R21" s="20">
        <v>1.03</v>
      </c>
      <c r="S21" s="20">
        <v>1</v>
      </c>
      <c r="T21" s="55">
        <v>45107</v>
      </c>
      <c r="U21" s="20"/>
      <c r="V21" s="8"/>
      <c r="W21" s="8"/>
      <c r="X21" s="8"/>
      <c r="Y21" s="8"/>
    </row>
    <row r="22" spans="1:176" s="83" customFormat="1">
      <c r="A22" s="25" t="s">
        <v>1145</v>
      </c>
      <c r="B22" s="25">
        <v>96130</v>
      </c>
      <c r="C22" s="25" t="s">
        <v>294</v>
      </c>
      <c r="D22" s="25">
        <v>500</v>
      </c>
      <c r="E22" s="25" t="s">
        <v>332</v>
      </c>
      <c r="F22" s="25" t="s">
        <v>2923</v>
      </c>
      <c r="G22" s="25">
        <v>1</v>
      </c>
      <c r="H22" s="25" t="s">
        <v>2924</v>
      </c>
      <c r="I22" s="25">
        <v>1.05</v>
      </c>
      <c r="J22" s="25" t="s">
        <v>2923</v>
      </c>
      <c r="K22" s="25" t="s">
        <v>2925</v>
      </c>
      <c r="L22" s="25" t="s">
        <v>2925</v>
      </c>
      <c r="M22" s="25">
        <v>1</v>
      </c>
      <c r="N22" s="25">
        <v>1</v>
      </c>
      <c r="O22" s="25">
        <v>10000</v>
      </c>
      <c r="P22" s="25">
        <v>1</v>
      </c>
      <c r="Q22" s="25">
        <v>2</v>
      </c>
      <c r="R22" s="25">
        <v>1.05</v>
      </c>
      <c r="S22" s="25">
        <v>1</v>
      </c>
      <c r="T22" s="61">
        <v>45107</v>
      </c>
      <c r="U22" s="25"/>
      <c r="V22" s="8"/>
      <c r="W22" s="8"/>
      <c r="X22" s="8"/>
      <c r="Y22" s="8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</row>
    <row r="23" spans="1:176">
      <c r="A23" s="20" t="s">
        <v>356</v>
      </c>
      <c r="B23" s="20">
        <v>96175</v>
      </c>
      <c r="C23" s="20" t="s">
        <v>294</v>
      </c>
      <c r="D23" s="20">
        <v>1</v>
      </c>
      <c r="E23" s="20" t="s">
        <v>295</v>
      </c>
      <c r="F23" s="20" t="s">
        <v>2926</v>
      </c>
      <c r="G23" s="20">
        <v>1</v>
      </c>
      <c r="H23" s="20" t="s">
        <v>295</v>
      </c>
      <c r="I23" s="20">
        <v>1.05</v>
      </c>
      <c r="J23" s="20" t="s">
        <v>2926</v>
      </c>
      <c r="K23" s="20" t="s">
        <v>2433</v>
      </c>
      <c r="L23" s="20" t="s">
        <v>2433</v>
      </c>
      <c r="M23" s="20">
        <v>1</v>
      </c>
      <c r="N23" s="20">
        <v>1</v>
      </c>
      <c r="O23" s="20">
        <v>10000</v>
      </c>
      <c r="P23" s="20">
        <v>1</v>
      </c>
      <c r="Q23" s="20">
        <v>2</v>
      </c>
      <c r="R23" s="20">
        <v>1.05</v>
      </c>
      <c r="S23" s="20">
        <v>1</v>
      </c>
      <c r="T23" s="55">
        <v>45107</v>
      </c>
      <c r="U23" s="20"/>
      <c r="V23" s="8"/>
      <c r="W23" s="8"/>
      <c r="X23" s="8"/>
      <c r="Y23" s="8"/>
    </row>
    <row r="24" spans="1:176" s="83" customFormat="1">
      <c r="A24" s="25" t="s">
        <v>372</v>
      </c>
      <c r="B24" s="25">
        <v>96015</v>
      </c>
      <c r="C24" s="25" t="s">
        <v>294</v>
      </c>
      <c r="D24" s="25">
        <v>1</v>
      </c>
      <c r="E24" s="25" t="s">
        <v>295</v>
      </c>
      <c r="F24" s="25" t="s">
        <v>2927</v>
      </c>
      <c r="G24" s="25">
        <v>1</v>
      </c>
      <c r="H24" s="25" t="s">
        <v>295</v>
      </c>
      <c r="I24" s="25">
        <v>1.07</v>
      </c>
      <c r="J24" s="25" t="s">
        <v>2927</v>
      </c>
      <c r="K24" s="25" t="s">
        <v>2433</v>
      </c>
      <c r="L24" s="25" t="s">
        <v>2433</v>
      </c>
      <c r="M24" s="25">
        <v>1</v>
      </c>
      <c r="N24" s="25">
        <v>1</v>
      </c>
      <c r="O24" s="25">
        <v>10000</v>
      </c>
      <c r="P24" s="25">
        <v>1</v>
      </c>
      <c r="Q24" s="25">
        <v>2</v>
      </c>
      <c r="R24" s="25">
        <v>1.07</v>
      </c>
      <c r="S24" s="25">
        <v>1</v>
      </c>
      <c r="T24" s="61">
        <v>45107</v>
      </c>
      <c r="U24" s="25"/>
      <c r="V24" s="8"/>
      <c r="W24" s="8"/>
      <c r="X24" s="8"/>
      <c r="Y24" s="8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</row>
    <row r="25" spans="1:176">
      <c r="A25" s="20" t="s">
        <v>353</v>
      </c>
      <c r="B25" s="20">
        <v>96043</v>
      </c>
      <c r="C25" s="20" t="s">
        <v>294</v>
      </c>
      <c r="D25" s="20">
        <v>1</v>
      </c>
      <c r="E25" s="20" t="s">
        <v>295</v>
      </c>
      <c r="F25" s="20" t="s">
        <v>2928</v>
      </c>
      <c r="G25" s="20">
        <v>1</v>
      </c>
      <c r="H25" s="20" t="s">
        <v>2924</v>
      </c>
      <c r="I25" s="20">
        <v>1.1100000000000001</v>
      </c>
      <c r="J25" s="20" t="s">
        <v>2928</v>
      </c>
      <c r="K25" s="20" t="s">
        <v>2901</v>
      </c>
      <c r="L25" s="20" t="s">
        <v>2901</v>
      </c>
      <c r="M25" s="20">
        <v>1</v>
      </c>
      <c r="N25" s="20">
        <v>1</v>
      </c>
      <c r="O25" s="20">
        <v>10000</v>
      </c>
      <c r="P25" s="20">
        <v>1</v>
      </c>
      <c r="Q25" s="20">
        <v>2</v>
      </c>
      <c r="R25" s="20">
        <v>1.1100000000000001</v>
      </c>
      <c r="S25" s="20">
        <v>1</v>
      </c>
      <c r="T25" s="55">
        <v>45107</v>
      </c>
      <c r="U25" s="20"/>
      <c r="V25" s="8"/>
      <c r="W25" s="8"/>
      <c r="X25" s="8"/>
      <c r="Y25" s="8"/>
    </row>
    <row r="26" spans="1:176" s="83" customFormat="1">
      <c r="A26" s="25" t="s">
        <v>219</v>
      </c>
      <c r="B26" s="25">
        <v>96090</v>
      </c>
      <c r="C26" s="25" t="s">
        <v>294</v>
      </c>
      <c r="D26" s="25">
        <v>1</v>
      </c>
      <c r="E26" s="25" t="s">
        <v>295</v>
      </c>
      <c r="F26" s="25" t="s">
        <v>2929</v>
      </c>
      <c r="G26" s="25">
        <v>1</v>
      </c>
      <c r="H26" s="25" t="s">
        <v>295</v>
      </c>
      <c r="I26" s="25">
        <v>1.1599999999999999</v>
      </c>
      <c r="J26" s="25" t="s">
        <v>2929</v>
      </c>
      <c r="K26" s="25" t="s">
        <v>2433</v>
      </c>
      <c r="L26" s="25" t="s">
        <v>2433</v>
      </c>
      <c r="M26" s="25">
        <v>1</v>
      </c>
      <c r="N26" s="25">
        <v>1</v>
      </c>
      <c r="O26" s="25">
        <v>10000</v>
      </c>
      <c r="P26" s="25">
        <v>1</v>
      </c>
      <c r="Q26" s="25">
        <v>2</v>
      </c>
      <c r="R26" s="25">
        <v>1.1599999999999999</v>
      </c>
      <c r="S26" s="25">
        <v>1</v>
      </c>
      <c r="T26" s="61">
        <v>45107</v>
      </c>
      <c r="U26" s="25"/>
      <c r="V26" s="8"/>
      <c r="W26" s="8"/>
      <c r="X26" s="8"/>
      <c r="Y26" s="8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</row>
    <row r="27" spans="1:176">
      <c r="A27" s="20" t="s">
        <v>198</v>
      </c>
      <c r="B27" s="20">
        <v>96041</v>
      </c>
      <c r="C27" s="20" t="s">
        <v>294</v>
      </c>
      <c r="D27" s="20">
        <v>1</v>
      </c>
      <c r="E27" s="20" t="s">
        <v>295</v>
      </c>
      <c r="F27" s="20" t="s">
        <v>2930</v>
      </c>
      <c r="G27" s="20">
        <v>1</v>
      </c>
      <c r="H27" s="20" t="s">
        <v>295</v>
      </c>
      <c r="I27" s="20">
        <v>1.19</v>
      </c>
      <c r="J27" s="20" t="s">
        <v>2930</v>
      </c>
      <c r="K27" s="20" t="s">
        <v>2433</v>
      </c>
      <c r="L27" s="20" t="s">
        <v>2433</v>
      </c>
      <c r="M27" s="20">
        <v>1</v>
      </c>
      <c r="N27" s="20">
        <v>1</v>
      </c>
      <c r="O27" s="20">
        <v>10000</v>
      </c>
      <c r="P27" s="20">
        <v>1</v>
      </c>
      <c r="Q27" s="20">
        <v>2</v>
      </c>
      <c r="R27" s="20">
        <v>1.19</v>
      </c>
      <c r="S27" s="20">
        <v>1</v>
      </c>
      <c r="T27" s="55">
        <v>45107</v>
      </c>
      <c r="U27" s="20"/>
      <c r="V27" s="8"/>
      <c r="W27" s="8"/>
      <c r="X27" s="8"/>
      <c r="Y27" s="8"/>
    </row>
    <row r="28" spans="1:176" s="83" customFormat="1">
      <c r="A28" s="25" t="s">
        <v>2931</v>
      </c>
      <c r="B28" s="25">
        <v>96031</v>
      </c>
      <c r="C28" s="25" t="s">
        <v>294</v>
      </c>
      <c r="D28" s="25">
        <v>250</v>
      </c>
      <c r="E28" s="25" t="s">
        <v>332</v>
      </c>
      <c r="F28" s="25" t="s">
        <v>2932</v>
      </c>
      <c r="G28" s="25">
        <v>1</v>
      </c>
      <c r="H28" s="25" t="s">
        <v>295</v>
      </c>
      <c r="I28" s="25">
        <v>1.2</v>
      </c>
      <c r="J28" s="25" t="s">
        <v>2933</v>
      </c>
      <c r="K28" s="25" t="s">
        <v>2934</v>
      </c>
      <c r="L28" s="25" t="s">
        <v>2934</v>
      </c>
      <c r="M28" s="25">
        <v>1</v>
      </c>
      <c r="N28" s="25">
        <v>1</v>
      </c>
      <c r="O28" s="25">
        <v>10000</v>
      </c>
      <c r="P28" s="25">
        <v>1</v>
      </c>
      <c r="Q28" s="25">
        <v>2</v>
      </c>
      <c r="R28" s="25">
        <v>1.2</v>
      </c>
      <c r="S28" s="25">
        <v>1</v>
      </c>
      <c r="T28" s="61">
        <v>45107</v>
      </c>
      <c r="U28" s="25"/>
      <c r="V28" s="8"/>
      <c r="W28" s="8"/>
      <c r="X28" s="8"/>
      <c r="Y28" s="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</row>
    <row r="29" spans="1:176">
      <c r="A29" s="20" t="s">
        <v>218</v>
      </c>
      <c r="B29" s="20">
        <v>96103</v>
      </c>
      <c r="C29" s="20" t="s">
        <v>294</v>
      </c>
      <c r="D29" s="20">
        <v>1</v>
      </c>
      <c r="E29" s="20" t="s">
        <v>295</v>
      </c>
      <c r="F29" s="20" t="s">
        <v>2935</v>
      </c>
      <c r="G29" s="20">
        <v>1</v>
      </c>
      <c r="H29" s="20" t="s">
        <v>295</v>
      </c>
      <c r="I29" s="20">
        <v>1.2</v>
      </c>
      <c r="J29" s="20" t="s">
        <v>2935</v>
      </c>
      <c r="K29" s="20" t="s">
        <v>2433</v>
      </c>
      <c r="L29" s="20" t="s">
        <v>2433</v>
      </c>
      <c r="M29" s="20">
        <v>1</v>
      </c>
      <c r="N29" s="20">
        <v>1</v>
      </c>
      <c r="O29" s="20">
        <v>10000</v>
      </c>
      <c r="P29" s="20">
        <v>1</v>
      </c>
      <c r="Q29" s="20">
        <v>2</v>
      </c>
      <c r="R29" s="20">
        <v>1.2</v>
      </c>
      <c r="S29" s="20">
        <v>1</v>
      </c>
      <c r="T29" s="55">
        <v>45107</v>
      </c>
      <c r="U29" s="20"/>
      <c r="V29" s="8"/>
      <c r="W29" s="8"/>
      <c r="X29" s="8"/>
      <c r="Y29" s="8"/>
    </row>
    <row r="30" spans="1:176" s="83" customFormat="1">
      <c r="A30" s="25" t="s">
        <v>465</v>
      </c>
      <c r="B30" s="25">
        <v>96140</v>
      </c>
      <c r="C30" s="25" t="s">
        <v>294</v>
      </c>
      <c r="D30" s="25">
        <v>100</v>
      </c>
      <c r="E30" s="25" t="s">
        <v>332</v>
      </c>
      <c r="F30" s="25" t="s">
        <v>2936</v>
      </c>
      <c r="G30" s="25">
        <v>1</v>
      </c>
      <c r="H30" s="25" t="s">
        <v>2924</v>
      </c>
      <c r="I30" s="25">
        <v>1.25</v>
      </c>
      <c r="J30" s="25" t="s">
        <v>2936</v>
      </c>
      <c r="K30" s="25" t="s">
        <v>2901</v>
      </c>
      <c r="L30" s="25" t="s">
        <v>2901</v>
      </c>
      <c r="M30" s="25">
        <v>1</v>
      </c>
      <c r="N30" s="25">
        <v>1</v>
      </c>
      <c r="O30" s="25">
        <v>10000</v>
      </c>
      <c r="P30" s="25">
        <v>1</v>
      </c>
      <c r="Q30" s="25">
        <v>2</v>
      </c>
      <c r="R30" s="25">
        <v>1.25</v>
      </c>
      <c r="S30" s="25">
        <v>1</v>
      </c>
      <c r="T30" s="61">
        <v>45107</v>
      </c>
      <c r="U30" s="25"/>
      <c r="V30" s="8"/>
      <c r="W30" s="8"/>
      <c r="X30" s="8"/>
      <c r="Y30" s="8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</row>
    <row r="31" spans="1:176">
      <c r="A31" s="20" t="s">
        <v>1135</v>
      </c>
      <c r="B31" s="20">
        <v>96035</v>
      </c>
      <c r="C31" s="20" t="s">
        <v>294</v>
      </c>
      <c r="D31" s="20">
        <v>1</v>
      </c>
      <c r="E31" s="20" t="s">
        <v>295</v>
      </c>
      <c r="F31" s="20" t="s">
        <v>2937</v>
      </c>
      <c r="G31" s="20">
        <v>1</v>
      </c>
      <c r="H31" s="20" t="s">
        <v>295</v>
      </c>
      <c r="I31" s="20">
        <v>1.25</v>
      </c>
      <c r="J31" s="20" t="s">
        <v>2937</v>
      </c>
      <c r="K31" s="20" t="s">
        <v>2433</v>
      </c>
      <c r="L31" s="20" t="s">
        <v>2433</v>
      </c>
      <c r="M31" s="20">
        <v>1</v>
      </c>
      <c r="N31" s="20">
        <v>1</v>
      </c>
      <c r="O31" s="20">
        <v>10000</v>
      </c>
      <c r="P31" s="20">
        <v>1</v>
      </c>
      <c r="Q31" s="20">
        <v>2</v>
      </c>
      <c r="R31" s="20">
        <v>1.25</v>
      </c>
      <c r="S31" s="20">
        <v>1</v>
      </c>
      <c r="T31" s="55">
        <v>45107</v>
      </c>
      <c r="U31" s="20"/>
      <c r="V31" s="8"/>
      <c r="W31" s="8"/>
      <c r="X31" s="8"/>
      <c r="Y31" s="8"/>
    </row>
    <row r="32" spans="1:176" s="83" customFormat="1">
      <c r="A32" s="25" t="s">
        <v>216</v>
      </c>
      <c r="B32" s="25">
        <v>96101</v>
      </c>
      <c r="C32" s="25" t="s">
        <v>294</v>
      </c>
      <c r="D32" s="25">
        <v>1</v>
      </c>
      <c r="E32" s="25" t="s">
        <v>295</v>
      </c>
      <c r="F32" s="25" t="s">
        <v>2938</v>
      </c>
      <c r="G32" s="25">
        <v>1</v>
      </c>
      <c r="H32" s="25" t="s">
        <v>295</v>
      </c>
      <c r="I32" s="25">
        <v>1.26</v>
      </c>
      <c r="J32" s="25" t="s">
        <v>2938</v>
      </c>
      <c r="K32" s="25" t="s">
        <v>2433</v>
      </c>
      <c r="L32" s="25" t="s">
        <v>2433</v>
      </c>
      <c r="M32" s="25">
        <v>1</v>
      </c>
      <c r="N32" s="25">
        <v>1</v>
      </c>
      <c r="O32" s="25">
        <v>10000</v>
      </c>
      <c r="P32" s="25">
        <v>1</v>
      </c>
      <c r="Q32" s="25">
        <v>2</v>
      </c>
      <c r="R32" s="25">
        <v>1.26</v>
      </c>
      <c r="S32" s="25">
        <v>1</v>
      </c>
      <c r="T32" s="61">
        <v>45107</v>
      </c>
      <c r="U32" s="25"/>
      <c r="V32" s="8"/>
      <c r="W32" s="8"/>
      <c r="X32" s="8"/>
      <c r="Y32" s="8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</row>
    <row r="33" spans="1:176">
      <c r="A33" s="20" t="s">
        <v>1660</v>
      </c>
      <c r="B33" s="20">
        <v>96057</v>
      </c>
      <c r="C33" s="20" t="s">
        <v>294</v>
      </c>
      <c r="D33" s="20">
        <v>1000</v>
      </c>
      <c r="E33" s="20" t="s">
        <v>332</v>
      </c>
      <c r="F33" s="20" t="s">
        <v>2939</v>
      </c>
      <c r="G33" s="20">
        <v>1</v>
      </c>
      <c r="H33" s="20" t="s">
        <v>382</v>
      </c>
      <c r="I33" s="20">
        <v>1.28</v>
      </c>
      <c r="J33" s="20" t="s">
        <v>2939</v>
      </c>
      <c r="K33" s="20" t="s">
        <v>239</v>
      </c>
      <c r="L33" s="20" t="s">
        <v>239</v>
      </c>
      <c r="M33" s="20">
        <v>1</v>
      </c>
      <c r="N33" s="20">
        <v>1</v>
      </c>
      <c r="O33" s="20">
        <v>10000</v>
      </c>
      <c r="P33" s="20">
        <v>1</v>
      </c>
      <c r="Q33" s="20">
        <v>2</v>
      </c>
      <c r="R33" s="20">
        <v>1.28</v>
      </c>
      <c r="S33" s="20">
        <v>1</v>
      </c>
      <c r="T33" s="55">
        <v>45107</v>
      </c>
      <c r="U33" s="20"/>
      <c r="V33" s="8"/>
      <c r="W33" s="8"/>
      <c r="X33" s="8"/>
      <c r="Y33" s="8"/>
    </row>
    <row r="34" spans="1:176" s="83" customFormat="1">
      <c r="A34" s="25" t="s">
        <v>701</v>
      </c>
      <c r="B34" s="25">
        <v>96057</v>
      </c>
      <c r="C34" s="25" t="s">
        <v>294</v>
      </c>
      <c r="D34" s="25">
        <v>1000</v>
      </c>
      <c r="E34" s="25" t="s">
        <v>332</v>
      </c>
      <c r="F34" s="25" t="s">
        <v>2939</v>
      </c>
      <c r="G34" s="25">
        <v>1</v>
      </c>
      <c r="H34" s="25" t="s">
        <v>382</v>
      </c>
      <c r="I34" s="25">
        <v>1.28</v>
      </c>
      <c r="J34" s="25" t="s">
        <v>2939</v>
      </c>
      <c r="K34" s="25" t="s">
        <v>239</v>
      </c>
      <c r="L34" s="25" t="s">
        <v>239</v>
      </c>
      <c r="M34" s="25">
        <v>1</v>
      </c>
      <c r="N34" s="25">
        <v>1</v>
      </c>
      <c r="O34" s="25">
        <v>10000</v>
      </c>
      <c r="P34" s="25">
        <v>1</v>
      </c>
      <c r="Q34" s="25">
        <v>2</v>
      </c>
      <c r="R34" s="25">
        <v>1.28</v>
      </c>
      <c r="S34" s="25">
        <v>1</v>
      </c>
      <c r="T34" s="61">
        <v>45107</v>
      </c>
      <c r="U34" s="25"/>
      <c r="V34" s="8"/>
      <c r="W34" s="8"/>
      <c r="X34" s="8"/>
      <c r="Y34" s="8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</row>
    <row r="35" spans="1:176">
      <c r="A35" s="20" t="s">
        <v>493</v>
      </c>
      <c r="B35" s="20">
        <v>96065</v>
      </c>
      <c r="C35" s="20" t="s">
        <v>294</v>
      </c>
      <c r="D35" s="20">
        <v>1</v>
      </c>
      <c r="E35" s="20" t="s">
        <v>295</v>
      </c>
      <c r="F35" s="20" t="s">
        <v>2940</v>
      </c>
      <c r="G35" s="20">
        <v>1</v>
      </c>
      <c r="H35" s="20" t="s">
        <v>2924</v>
      </c>
      <c r="I35" s="20">
        <v>1.3</v>
      </c>
      <c r="J35" s="20" t="s">
        <v>2940</v>
      </c>
      <c r="K35" s="20" t="s">
        <v>2901</v>
      </c>
      <c r="L35" s="20" t="s">
        <v>2901</v>
      </c>
      <c r="M35" s="20">
        <v>1</v>
      </c>
      <c r="N35" s="20">
        <v>1</v>
      </c>
      <c r="O35" s="20">
        <v>10000</v>
      </c>
      <c r="P35" s="20">
        <v>1</v>
      </c>
      <c r="Q35" s="20">
        <v>2</v>
      </c>
      <c r="R35" s="20">
        <v>1.3</v>
      </c>
      <c r="S35" s="20">
        <v>1</v>
      </c>
      <c r="T35" s="55">
        <v>45107</v>
      </c>
      <c r="U35" s="20"/>
      <c r="V35" s="8"/>
      <c r="W35" s="8"/>
      <c r="X35" s="8"/>
      <c r="Y35" s="8"/>
    </row>
    <row r="36" spans="1:176" s="83" customFormat="1">
      <c r="A36" s="25" t="s">
        <v>379</v>
      </c>
      <c r="B36" s="25">
        <v>96037</v>
      </c>
      <c r="C36" s="25" t="s">
        <v>294</v>
      </c>
      <c r="D36" s="25">
        <v>1000</v>
      </c>
      <c r="E36" s="25" t="s">
        <v>332</v>
      </c>
      <c r="F36" s="25" t="s">
        <v>2941</v>
      </c>
      <c r="G36" s="25">
        <v>1</v>
      </c>
      <c r="H36" s="25" t="s">
        <v>382</v>
      </c>
      <c r="I36" s="25">
        <v>1.3</v>
      </c>
      <c r="J36" s="25" t="s">
        <v>2941</v>
      </c>
      <c r="K36" s="25" t="s">
        <v>239</v>
      </c>
      <c r="L36" s="25" t="s">
        <v>239</v>
      </c>
      <c r="M36" s="25">
        <v>1</v>
      </c>
      <c r="N36" s="25">
        <v>1</v>
      </c>
      <c r="O36" s="25">
        <v>10000</v>
      </c>
      <c r="P36" s="25">
        <v>1</v>
      </c>
      <c r="Q36" s="25">
        <v>2</v>
      </c>
      <c r="R36" s="25">
        <v>1.3</v>
      </c>
      <c r="S36" s="25">
        <v>1</v>
      </c>
      <c r="T36" s="61">
        <v>45107</v>
      </c>
      <c r="U36" s="25"/>
      <c r="V36" s="8"/>
      <c r="W36" s="8"/>
      <c r="X36" s="8"/>
      <c r="Y36" s="8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</row>
    <row r="37" spans="1:176">
      <c r="A37" s="20" t="s">
        <v>383</v>
      </c>
      <c r="B37" s="20">
        <v>96155</v>
      </c>
      <c r="C37" s="20" t="s">
        <v>294</v>
      </c>
      <c r="D37" s="20">
        <v>1000</v>
      </c>
      <c r="E37" s="20" t="s">
        <v>332</v>
      </c>
      <c r="F37" s="20" t="s">
        <v>2942</v>
      </c>
      <c r="G37" s="20">
        <v>1</v>
      </c>
      <c r="H37" s="20" t="s">
        <v>382</v>
      </c>
      <c r="I37" s="20">
        <v>1.3</v>
      </c>
      <c r="J37" s="20" t="s">
        <v>2942</v>
      </c>
      <c r="K37" s="20" t="s">
        <v>239</v>
      </c>
      <c r="L37" s="20" t="s">
        <v>239</v>
      </c>
      <c r="M37" s="20">
        <v>1</v>
      </c>
      <c r="N37" s="20">
        <v>1</v>
      </c>
      <c r="O37" s="20">
        <v>10000</v>
      </c>
      <c r="P37" s="20">
        <v>1</v>
      </c>
      <c r="Q37" s="20">
        <v>2</v>
      </c>
      <c r="R37" s="20">
        <v>1.3</v>
      </c>
      <c r="S37" s="20">
        <v>1</v>
      </c>
      <c r="T37" s="55">
        <v>45107</v>
      </c>
      <c r="U37" s="20"/>
      <c r="V37" s="8"/>
      <c r="W37" s="8"/>
      <c r="X37" s="8"/>
      <c r="Y37" s="8"/>
    </row>
    <row r="38" spans="1:176" s="83" customFormat="1">
      <c r="A38" s="25" t="s">
        <v>344</v>
      </c>
      <c r="B38" s="25">
        <v>96012</v>
      </c>
      <c r="C38" s="25" t="s">
        <v>294</v>
      </c>
      <c r="D38" s="25">
        <v>1</v>
      </c>
      <c r="E38" s="25" t="s">
        <v>295</v>
      </c>
      <c r="F38" s="25" t="s">
        <v>2943</v>
      </c>
      <c r="G38" s="25">
        <v>1</v>
      </c>
      <c r="H38" s="25" t="s">
        <v>295</v>
      </c>
      <c r="I38" s="25">
        <v>1.35</v>
      </c>
      <c r="J38" s="25" t="s">
        <v>2943</v>
      </c>
      <c r="K38" s="25" t="s">
        <v>2433</v>
      </c>
      <c r="L38" s="25" t="s">
        <v>2433</v>
      </c>
      <c r="M38" s="25">
        <v>1</v>
      </c>
      <c r="N38" s="25">
        <v>1</v>
      </c>
      <c r="O38" s="25">
        <v>10000</v>
      </c>
      <c r="P38" s="25">
        <v>1</v>
      </c>
      <c r="Q38" s="25">
        <v>2</v>
      </c>
      <c r="R38" s="25">
        <v>1.35</v>
      </c>
      <c r="S38" s="25">
        <v>1</v>
      </c>
      <c r="T38" s="61">
        <v>45107</v>
      </c>
      <c r="U38" s="25"/>
      <c r="V38" s="8"/>
      <c r="W38" s="8"/>
      <c r="X38" s="8"/>
      <c r="Y38" s="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</row>
    <row r="39" spans="1:176">
      <c r="A39" s="20" t="s">
        <v>394</v>
      </c>
      <c r="B39" s="20">
        <v>96104</v>
      </c>
      <c r="C39" s="20" t="s">
        <v>294</v>
      </c>
      <c r="D39" s="20">
        <v>1</v>
      </c>
      <c r="E39" s="20" t="s">
        <v>295</v>
      </c>
      <c r="F39" s="20" t="s">
        <v>2944</v>
      </c>
      <c r="G39" s="20">
        <v>1</v>
      </c>
      <c r="H39" s="20" t="s">
        <v>295</v>
      </c>
      <c r="I39" s="20">
        <v>1.38</v>
      </c>
      <c r="J39" s="20" t="s">
        <v>2944</v>
      </c>
      <c r="K39" s="20" t="s">
        <v>2433</v>
      </c>
      <c r="L39" s="20" t="s">
        <v>2433</v>
      </c>
      <c r="M39" s="20">
        <v>1</v>
      </c>
      <c r="N39" s="20">
        <v>1</v>
      </c>
      <c r="O39" s="20">
        <v>10000</v>
      </c>
      <c r="P39" s="20">
        <v>1</v>
      </c>
      <c r="Q39" s="20">
        <v>2</v>
      </c>
      <c r="R39" s="20">
        <v>1.38</v>
      </c>
      <c r="S39" s="20">
        <v>1</v>
      </c>
      <c r="T39" s="55">
        <v>45107</v>
      </c>
      <c r="U39" s="20"/>
      <c r="V39" s="8"/>
      <c r="W39" s="8"/>
      <c r="X39" s="8"/>
      <c r="Y39" s="8"/>
    </row>
    <row r="40" spans="1:176" s="83" customFormat="1">
      <c r="A40" s="25" t="s">
        <v>2945</v>
      </c>
      <c r="B40" s="25">
        <v>96147</v>
      </c>
      <c r="C40" s="25" t="s">
        <v>294</v>
      </c>
      <c r="D40" s="25">
        <v>1</v>
      </c>
      <c r="E40" s="25" t="s">
        <v>295</v>
      </c>
      <c r="F40" s="25" t="s">
        <v>2946</v>
      </c>
      <c r="G40" s="25">
        <v>1</v>
      </c>
      <c r="H40" s="25" t="s">
        <v>295</v>
      </c>
      <c r="I40" s="25">
        <v>1.46</v>
      </c>
      <c r="J40" s="25" t="s">
        <v>2946</v>
      </c>
      <c r="K40" s="25" t="s">
        <v>2433</v>
      </c>
      <c r="L40" s="25" t="s">
        <v>2433</v>
      </c>
      <c r="M40" s="25">
        <v>1</v>
      </c>
      <c r="N40" s="25">
        <v>1</v>
      </c>
      <c r="O40" s="25">
        <v>10000</v>
      </c>
      <c r="P40" s="25">
        <v>1</v>
      </c>
      <c r="Q40" s="25">
        <v>2</v>
      </c>
      <c r="R40" s="25">
        <v>1.46</v>
      </c>
      <c r="S40" s="25">
        <v>1</v>
      </c>
      <c r="T40" s="61">
        <v>45107</v>
      </c>
      <c r="U40" s="25"/>
      <c r="V40" s="8"/>
      <c r="W40" s="8"/>
      <c r="X40" s="8"/>
      <c r="Y40" s="8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</row>
    <row r="41" spans="1:176">
      <c r="A41" s="20" t="s">
        <v>309</v>
      </c>
      <c r="B41" s="20">
        <v>96144</v>
      </c>
      <c r="C41" s="20" t="s">
        <v>294</v>
      </c>
      <c r="D41" s="20">
        <v>500</v>
      </c>
      <c r="E41" s="20" t="s">
        <v>332</v>
      </c>
      <c r="F41" s="20" t="s">
        <v>2947</v>
      </c>
      <c r="G41" s="20">
        <v>1</v>
      </c>
      <c r="H41" s="20" t="s">
        <v>2924</v>
      </c>
      <c r="I41" s="20">
        <v>1.5</v>
      </c>
      <c r="J41" s="20" t="s">
        <v>2947</v>
      </c>
      <c r="K41" s="20" t="s">
        <v>2901</v>
      </c>
      <c r="L41" s="20" t="s">
        <v>2901</v>
      </c>
      <c r="M41" s="20">
        <v>1</v>
      </c>
      <c r="N41" s="20">
        <v>1</v>
      </c>
      <c r="O41" s="20">
        <v>10000</v>
      </c>
      <c r="P41" s="20">
        <v>1</v>
      </c>
      <c r="Q41" s="20">
        <v>2</v>
      </c>
      <c r="R41" s="20">
        <v>1.5</v>
      </c>
      <c r="S41" s="20">
        <v>1</v>
      </c>
      <c r="T41" s="55">
        <v>45107</v>
      </c>
      <c r="U41" s="20"/>
      <c r="V41" s="8"/>
      <c r="W41" s="8"/>
      <c r="X41" s="8"/>
      <c r="Y41" s="8"/>
    </row>
    <row r="42" spans="1:176" s="83" customFormat="1">
      <c r="A42" s="25" t="s">
        <v>560</v>
      </c>
      <c r="B42" s="25">
        <v>96117</v>
      </c>
      <c r="C42" s="25" t="s">
        <v>294</v>
      </c>
      <c r="D42" s="25">
        <v>1</v>
      </c>
      <c r="E42" s="25" t="s">
        <v>295</v>
      </c>
      <c r="F42" s="25" t="s">
        <v>2948</v>
      </c>
      <c r="G42" s="25">
        <v>1</v>
      </c>
      <c r="H42" s="25" t="s">
        <v>295</v>
      </c>
      <c r="I42" s="25">
        <v>1.5</v>
      </c>
      <c r="J42" s="25" t="s">
        <v>2948</v>
      </c>
      <c r="K42" s="25" t="s">
        <v>2433</v>
      </c>
      <c r="L42" s="25" t="s">
        <v>2433</v>
      </c>
      <c r="M42" s="25">
        <v>1</v>
      </c>
      <c r="N42" s="25">
        <v>1</v>
      </c>
      <c r="O42" s="25">
        <v>10000</v>
      </c>
      <c r="P42" s="25">
        <v>1</v>
      </c>
      <c r="Q42" s="25">
        <v>2</v>
      </c>
      <c r="R42" s="25">
        <v>1.5</v>
      </c>
      <c r="S42" s="25">
        <v>1</v>
      </c>
      <c r="T42" s="61">
        <v>45107</v>
      </c>
      <c r="U42" s="25"/>
      <c r="V42" s="8"/>
      <c r="W42" s="8"/>
      <c r="X42" s="8"/>
      <c r="Y42" s="8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</row>
    <row r="43" spans="1:176">
      <c r="A43" s="20" t="s">
        <v>449</v>
      </c>
      <c r="B43" s="20">
        <v>96122</v>
      </c>
      <c r="C43" s="20" t="s">
        <v>294</v>
      </c>
      <c r="D43" s="20">
        <v>1000</v>
      </c>
      <c r="E43" s="20" t="s">
        <v>332</v>
      </c>
      <c r="F43" s="20" t="s">
        <v>2949</v>
      </c>
      <c r="G43" s="20">
        <v>1</v>
      </c>
      <c r="H43" s="20" t="s">
        <v>382</v>
      </c>
      <c r="I43" s="20">
        <v>1.5</v>
      </c>
      <c r="J43" s="20" t="s">
        <v>2949</v>
      </c>
      <c r="K43" s="20" t="s">
        <v>239</v>
      </c>
      <c r="L43" s="20" t="s">
        <v>239</v>
      </c>
      <c r="M43" s="20">
        <v>1</v>
      </c>
      <c r="N43" s="20">
        <v>1</v>
      </c>
      <c r="O43" s="20">
        <v>10000</v>
      </c>
      <c r="P43" s="20">
        <v>1</v>
      </c>
      <c r="Q43" s="20">
        <v>2</v>
      </c>
      <c r="R43" s="20">
        <v>1.5</v>
      </c>
      <c r="S43" s="20">
        <v>1</v>
      </c>
      <c r="T43" s="55">
        <v>45107</v>
      </c>
      <c r="U43" s="20"/>
      <c r="V43" s="8"/>
      <c r="W43" s="8"/>
      <c r="X43" s="8"/>
      <c r="Y43" s="8"/>
    </row>
    <row r="44" spans="1:176" s="83" customFormat="1">
      <c r="A44" s="25" t="s">
        <v>391</v>
      </c>
      <c r="B44" s="25">
        <v>96108</v>
      </c>
      <c r="C44" s="25" t="s">
        <v>294</v>
      </c>
      <c r="D44" s="25">
        <v>1</v>
      </c>
      <c r="E44" s="25" t="s">
        <v>295</v>
      </c>
      <c r="F44" s="25" t="s">
        <v>2950</v>
      </c>
      <c r="G44" s="25">
        <v>1</v>
      </c>
      <c r="H44" s="25" t="s">
        <v>295</v>
      </c>
      <c r="I44" s="25">
        <v>1.54</v>
      </c>
      <c r="J44" s="25" t="s">
        <v>2950</v>
      </c>
      <c r="K44" s="25" t="s">
        <v>2433</v>
      </c>
      <c r="L44" s="25" t="s">
        <v>2433</v>
      </c>
      <c r="M44" s="25">
        <v>1</v>
      </c>
      <c r="N44" s="25">
        <v>1</v>
      </c>
      <c r="O44" s="25">
        <v>10000</v>
      </c>
      <c r="P44" s="25">
        <v>1</v>
      </c>
      <c r="Q44" s="25">
        <v>2</v>
      </c>
      <c r="R44" s="25">
        <v>1.54</v>
      </c>
      <c r="S44" s="25">
        <v>1</v>
      </c>
      <c r="T44" s="61">
        <v>45107</v>
      </c>
      <c r="U44" s="25"/>
      <c r="V44" s="8"/>
      <c r="W44" s="8"/>
      <c r="X44" s="8"/>
      <c r="Y44" s="8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</row>
    <row r="45" spans="1:176">
      <c r="A45" s="20" t="s">
        <v>812</v>
      </c>
      <c r="B45" s="20">
        <v>96138</v>
      </c>
      <c r="C45" s="20" t="s">
        <v>294</v>
      </c>
      <c r="D45" s="20">
        <v>1</v>
      </c>
      <c r="E45" s="20" t="s">
        <v>295</v>
      </c>
      <c r="F45" s="20" t="s">
        <v>2951</v>
      </c>
      <c r="G45" s="20">
        <v>1</v>
      </c>
      <c r="H45" s="20" t="s">
        <v>295</v>
      </c>
      <c r="I45" s="20">
        <v>1.55</v>
      </c>
      <c r="J45" s="20" t="s">
        <v>2951</v>
      </c>
      <c r="K45" s="20" t="s">
        <v>2433</v>
      </c>
      <c r="L45" s="20" t="s">
        <v>2433</v>
      </c>
      <c r="M45" s="20">
        <v>1</v>
      </c>
      <c r="N45" s="20">
        <v>1</v>
      </c>
      <c r="O45" s="20">
        <v>10000</v>
      </c>
      <c r="P45" s="20">
        <v>1</v>
      </c>
      <c r="Q45" s="20">
        <v>2</v>
      </c>
      <c r="R45" s="20">
        <v>1.55</v>
      </c>
      <c r="S45" s="20">
        <v>1</v>
      </c>
      <c r="T45" s="55">
        <v>45107</v>
      </c>
      <c r="U45" s="20"/>
      <c r="V45" s="8"/>
      <c r="W45" s="8"/>
      <c r="X45" s="8"/>
      <c r="Y45" s="8"/>
    </row>
    <row r="46" spans="1:176" s="83" customFormat="1">
      <c r="A46" s="25" t="s">
        <v>483</v>
      </c>
      <c r="B46" s="25">
        <v>96097</v>
      </c>
      <c r="C46" s="25" t="s">
        <v>294</v>
      </c>
      <c r="D46" s="25">
        <v>1</v>
      </c>
      <c r="E46" s="25" t="s">
        <v>295</v>
      </c>
      <c r="F46" s="25" t="s">
        <v>2952</v>
      </c>
      <c r="G46" s="25">
        <v>1</v>
      </c>
      <c r="H46" s="25" t="s">
        <v>2953</v>
      </c>
      <c r="I46" s="25">
        <v>1.55</v>
      </c>
      <c r="J46" s="25" t="s">
        <v>2952</v>
      </c>
      <c r="K46" s="25" t="s">
        <v>2954</v>
      </c>
      <c r="L46" s="25" t="s">
        <v>2954</v>
      </c>
      <c r="M46" s="25">
        <v>1</v>
      </c>
      <c r="N46" s="25">
        <v>1</v>
      </c>
      <c r="O46" s="25">
        <v>10000</v>
      </c>
      <c r="P46" s="25">
        <v>1</v>
      </c>
      <c r="Q46" s="25">
        <v>2</v>
      </c>
      <c r="R46" s="25">
        <v>1.55</v>
      </c>
      <c r="S46" s="25">
        <v>1</v>
      </c>
      <c r="T46" s="61">
        <v>45107</v>
      </c>
      <c r="U46" s="25"/>
      <c r="V46" s="8"/>
      <c r="W46" s="8"/>
      <c r="X46" s="8"/>
      <c r="Y46" s="8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</row>
    <row r="47" spans="1:176">
      <c r="A47" s="20" t="s">
        <v>442</v>
      </c>
      <c r="B47" s="20">
        <v>96154</v>
      </c>
      <c r="C47" s="20" t="s">
        <v>294</v>
      </c>
      <c r="D47" s="20">
        <v>1</v>
      </c>
      <c r="E47" s="20" t="s">
        <v>295</v>
      </c>
      <c r="F47" s="20" t="s">
        <v>2955</v>
      </c>
      <c r="G47" s="20">
        <v>1</v>
      </c>
      <c r="H47" s="20" t="s">
        <v>295</v>
      </c>
      <c r="I47" s="20">
        <v>1.67</v>
      </c>
      <c r="J47" s="20" t="s">
        <v>2955</v>
      </c>
      <c r="K47" s="20" t="s">
        <v>2433</v>
      </c>
      <c r="L47" s="20" t="s">
        <v>2433</v>
      </c>
      <c r="M47" s="20">
        <v>1</v>
      </c>
      <c r="N47" s="20">
        <v>1</v>
      </c>
      <c r="O47" s="20">
        <v>10000</v>
      </c>
      <c r="P47" s="20">
        <v>1</v>
      </c>
      <c r="Q47" s="20">
        <v>2</v>
      </c>
      <c r="R47" s="20">
        <v>1.67</v>
      </c>
      <c r="S47" s="20">
        <v>1</v>
      </c>
      <c r="T47" s="55">
        <v>45107</v>
      </c>
      <c r="U47" s="20"/>
      <c r="V47" s="8"/>
      <c r="W47" s="8"/>
      <c r="X47" s="8"/>
      <c r="Y47" s="8"/>
    </row>
    <row r="48" spans="1:176" s="83" customFormat="1">
      <c r="A48" s="25" t="s">
        <v>400</v>
      </c>
      <c r="B48" s="25">
        <v>96110</v>
      </c>
      <c r="C48" s="25" t="s">
        <v>294</v>
      </c>
      <c r="D48" s="25">
        <v>1</v>
      </c>
      <c r="E48" s="25" t="s">
        <v>295</v>
      </c>
      <c r="F48" s="25" t="s">
        <v>2956</v>
      </c>
      <c r="G48" s="25">
        <v>1</v>
      </c>
      <c r="H48" s="25" t="s">
        <v>295</v>
      </c>
      <c r="I48" s="25">
        <v>1.75</v>
      </c>
      <c r="J48" s="25" t="s">
        <v>2956</v>
      </c>
      <c r="K48" s="25" t="s">
        <v>2433</v>
      </c>
      <c r="L48" s="25" t="s">
        <v>2433</v>
      </c>
      <c r="M48" s="25">
        <v>1</v>
      </c>
      <c r="N48" s="25">
        <v>1</v>
      </c>
      <c r="O48" s="25">
        <v>10000</v>
      </c>
      <c r="P48" s="25">
        <v>1</v>
      </c>
      <c r="Q48" s="25">
        <v>2</v>
      </c>
      <c r="R48" s="25">
        <v>1.75</v>
      </c>
      <c r="S48" s="25">
        <v>1</v>
      </c>
      <c r="T48" s="61">
        <v>45107</v>
      </c>
      <c r="U48" s="25"/>
      <c r="V48" s="8"/>
      <c r="W48" s="8"/>
      <c r="X48" s="8"/>
      <c r="Y48" s="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</row>
    <row r="49" spans="1:176">
      <c r="A49" s="20" t="s">
        <v>164</v>
      </c>
      <c r="B49" s="20">
        <v>96193</v>
      </c>
      <c r="C49" s="20" t="s">
        <v>294</v>
      </c>
      <c r="D49" s="20">
        <v>5</v>
      </c>
      <c r="E49" s="20" t="s">
        <v>295</v>
      </c>
      <c r="F49" s="20" t="s">
        <v>2957</v>
      </c>
      <c r="G49" s="20">
        <v>5</v>
      </c>
      <c r="H49" s="20" t="s">
        <v>295</v>
      </c>
      <c r="I49" s="20">
        <v>0.36</v>
      </c>
      <c r="J49" s="20" t="s">
        <v>2957</v>
      </c>
      <c r="K49" s="20" t="s">
        <v>2958</v>
      </c>
      <c r="L49" s="20" t="s">
        <v>2958</v>
      </c>
      <c r="M49" s="20">
        <v>5</v>
      </c>
      <c r="N49" s="20">
        <v>1</v>
      </c>
      <c r="O49" s="20">
        <v>10000</v>
      </c>
      <c r="P49" s="20">
        <v>1</v>
      </c>
      <c r="Q49" s="20">
        <v>2</v>
      </c>
      <c r="R49" s="20">
        <v>1.8</v>
      </c>
      <c r="S49" s="20">
        <v>1</v>
      </c>
      <c r="T49" s="55">
        <v>45107</v>
      </c>
      <c r="U49" s="20"/>
      <c r="V49" s="8"/>
      <c r="W49" s="8"/>
      <c r="X49" s="8"/>
      <c r="Y49" s="8"/>
    </row>
    <row r="50" spans="1:176" s="83" customFormat="1">
      <c r="A50" s="25" t="s">
        <v>306</v>
      </c>
      <c r="B50" s="25">
        <v>96239</v>
      </c>
      <c r="C50" s="25" t="s">
        <v>294</v>
      </c>
      <c r="D50" s="25">
        <v>1</v>
      </c>
      <c r="E50" s="25" t="s">
        <v>295</v>
      </c>
      <c r="F50" s="25" t="s">
        <v>2959</v>
      </c>
      <c r="G50" s="25">
        <v>1</v>
      </c>
      <c r="H50" s="25" t="s">
        <v>295</v>
      </c>
      <c r="I50" s="25">
        <v>1.8</v>
      </c>
      <c r="J50" s="25" t="s">
        <v>2959</v>
      </c>
      <c r="K50" s="25" t="s">
        <v>2433</v>
      </c>
      <c r="L50" s="25" t="s">
        <v>2433</v>
      </c>
      <c r="M50" s="25">
        <v>1</v>
      </c>
      <c r="N50" s="25">
        <v>1</v>
      </c>
      <c r="O50" s="25">
        <v>10000</v>
      </c>
      <c r="P50" s="25">
        <v>1</v>
      </c>
      <c r="Q50" s="25">
        <v>2</v>
      </c>
      <c r="R50" s="25">
        <v>1.8</v>
      </c>
      <c r="S50" s="25">
        <v>1</v>
      </c>
      <c r="T50" s="61">
        <v>45107</v>
      </c>
      <c r="U50" s="25"/>
      <c r="V50" s="8"/>
      <c r="W50" s="8"/>
      <c r="X50" s="8"/>
      <c r="Y50" s="8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</row>
    <row r="51" spans="1:176">
      <c r="A51" s="20" t="s">
        <v>540</v>
      </c>
      <c r="B51" s="20">
        <v>96091</v>
      </c>
      <c r="C51" s="20" t="s">
        <v>294</v>
      </c>
      <c r="D51" s="20">
        <v>1</v>
      </c>
      <c r="E51" s="20" t="s">
        <v>295</v>
      </c>
      <c r="F51" s="20" t="s">
        <v>2960</v>
      </c>
      <c r="G51" s="20">
        <v>6</v>
      </c>
      <c r="H51" s="20" t="s">
        <v>295</v>
      </c>
      <c r="I51" s="20">
        <v>0.3</v>
      </c>
      <c r="J51" s="20" t="s">
        <v>2960</v>
      </c>
      <c r="K51" s="20" t="s">
        <v>215</v>
      </c>
      <c r="L51" s="20" t="s">
        <v>215</v>
      </c>
      <c r="M51" s="20">
        <v>6</v>
      </c>
      <c r="N51" s="20">
        <v>1</v>
      </c>
      <c r="O51" s="20">
        <v>10000</v>
      </c>
      <c r="P51" s="20">
        <v>1</v>
      </c>
      <c r="Q51" s="20">
        <v>2</v>
      </c>
      <c r="R51" s="20">
        <v>1.8</v>
      </c>
      <c r="S51" s="20">
        <v>1</v>
      </c>
      <c r="T51" s="55">
        <v>45107</v>
      </c>
      <c r="U51" s="20"/>
      <c r="V51" s="8"/>
      <c r="W51" s="8"/>
      <c r="X51" s="8"/>
      <c r="Y51" s="8"/>
    </row>
    <row r="52" spans="1:176" s="83" customFormat="1">
      <c r="A52" s="25" t="s">
        <v>242</v>
      </c>
      <c r="B52" s="25">
        <v>97723</v>
      </c>
      <c r="C52" s="25" t="s">
        <v>294</v>
      </c>
      <c r="D52" s="25">
        <v>100</v>
      </c>
      <c r="E52" s="25" t="s">
        <v>332</v>
      </c>
      <c r="F52" s="25" t="s">
        <v>2961</v>
      </c>
      <c r="G52" s="25">
        <v>1</v>
      </c>
      <c r="H52" s="25" t="s">
        <v>2924</v>
      </c>
      <c r="I52" s="25">
        <v>1.85</v>
      </c>
      <c r="J52" s="25" t="s">
        <v>2961</v>
      </c>
      <c r="K52" s="25" t="s">
        <v>2901</v>
      </c>
      <c r="L52" s="25" t="s">
        <v>2901</v>
      </c>
      <c r="M52" s="25">
        <v>1</v>
      </c>
      <c r="N52" s="25">
        <v>1</v>
      </c>
      <c r="O52" s="25">
        <v>10000</v>
      </c>
      <c r="P52" s="25">
        <v>1</v>
      </c>
      <c r="Q52" s="25">
        <v>2</v>
      </c>
      <c r="R52" s="25">
        <v>1.85</v>
      </c>
      <c r="S52" s="25">
        <v>1</v>
      </c>
      <c r="T52" s="61">
        <v>45107</v>
      </c>
      <c r="U52" s="25"/>
      <c r="V52" s="8"/>
      <c r="W52" s="8"/>
      <c r="X52" s="8"/>
      <c r="Y52" s="8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</row>
    <row r="53" spans="1:176">
      <c r="A53" s="20" t="s">
        <v>176</v>
      </c>
      <c r="B53" s="20">
        <v>96028</v>
      </c>
      <c r="C53" s="20" t="s">
        <v>294</v>
      </c>
      <c r="D53" s="20">
        <v>200</v>
      </c>
      <c r="E53" s="20" t="s">
        <v>332</v>
      </c>
      <c r="F53" s="20" t="s">
        <v>2962</v>
      </c>
      <c r="G53" s="20">
        <v>1</v>
      </c>
      <c r="H53" s="20" t="s">
        <v>295</v>
      </c>
      <c r="I53" s="20">
        <v>1.85</v>
      </c>
      <c r="J53" s="20" t="s">
        <v>2962</v>
      </c>
      <c r="K53" s="20" t="s">
        <v>2963</v>
      </c>
      <c r="L53" s="20" t="s">
        <v>2963</v>
      </c>
      <c r="M53" s="20">
        <v>1</v>
      </c>
      <c r="N53" s="20">
        <v>1</v>
      </c>
      <c r="O53" s="20">
        <v>10000</v>
      </c>
      <c r="P53" s="20">
        <v>1</v>
      </c>
      <c r="Q53" s="20">
        <v>2</v>
      </c>
      <c r="R53" s="20">
        <v>1.85</v>
      </c>
      <c r="S53" s="20">
        <v>1</v>
      </c>
      <c r="T53" s="55">
        <v>45107</v>
      </c>
      <c r="U53" s="20"/>
      <c r="V53" s="8"/>
      <c r="W53" s="8"/>
      <c r="X53" s="8"/>
      <c r="Y53" s="8"/>
    </row>
    <row r="54" spans="1:176" s="83" customFormat="1">
      <c r="A54" s="25">
        <v>97073</v>
      </c>
      <c r="B54" s="25">
        <v>96028</v>
      </c>
      <c r="C54" s="25" t="s">
        <v>294</v>
      </c>
      <c r="D54" s="25">
        <v>200</v>
      </c>
      <c r="E54" s="25" t="s">
        <v>332</v>
      </c>
      <c r="F54" s="25" t="s">
        <v>2962</v>
      </c>
      <c r="G54" s="25">
        <v>1</v>
      </c>
      <c r="H54" s="25" t="s">
        <v>295</v>
      </c>
      <c r="I54" s="25">
        <v>1.85</v>
      </c>
      <c r="J54" s="25" t="s">
        <v>2962</v>
      </c>
      <c r="K54" s="25" t="s">
        <v>2963</v>
      </c>
      <c r="L54" s="25" t="s">
        <v>2963</v>
      </c>
      <c r="M54" s="25">
        <v>1</v>
      </c>
      <c r="N54" s="25">
        <v>1</v>
      </c>
      <c r="O54" s="25">
        <v>10000</v>
      </c>
      <c r="P54" s="25">
        <v>1</v>
      </c>
      <c r="Q54" s="25">
        <v>2</v>
      </c>
      <c r="R54" s="25">
        <v>1.85</v>
      </c>
      <c r="S54" s="25">
        <v>1</v>
      </c>
      <c r="T54" s="61">
        <v>45107</v>
      </c>
      <c r="U54" s="25"/>
      <c r="V54" s="8"/>
      <c r="W54" s="8"/>
      <c r="X54" s="8"/>
      <c r="Y54" s="8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</row>
    <row r="55" spans="1:176">
      <c r="A55" s="20">
        <v>96028</v>
      </c>
      <c r="B55" s="20">
        <v>96028</v>
      </c>
      <c r="C55" s="20" t="s">
        <v>294</v>
      </c>
      <c r="D55" s="20">
        <v>200</v>
      </c>
      <c r="E55" s="20" t="s">
        <v>332</v>
      </c>
      <c r="F55" s="20" t="s">
        <v>2962</v>
      </c>
      <c r="G55" s="20">
        <v>1</v>
      </c>
      <c r="H55" s="20" t="s">
        <v>295</v>
      </c>
      <c r="I55" s="20">
        <v>1.85</v>
      </c>
      <c r="J55" s="20" t="s">
        <v>2962</v>
      </c>
      <c r="K55" s="20" t="s">
        <v>2963</v>
      </c>
      <c r="L55" s="20" t="s">
        <v>2963</v>
      </c>
      <c r="M55" s="20">
        <v>1</v>
      </c>
      <c r="N55" s="20">
        <v>1</v>
      </c>
      <c r="O55" s="20">
        <v>10000</v>
      </c>
      <c r="P55" s="20">
        <v>1</v>
      </c>
      <c r="Q55" s="20">
        <v>2</v>
      </c>
      <c r="R55" s="20">
        <v>1.85</v>
      </c>
      <c r="S55" s="20">
        <v>1</v>
      </c>
      <c r="T55" s="55">
        <v>45107</v>
      </c>
      <c r="U55" s="20"/>
      <c r="V55" s="8"/>
      <c r="W55" s="8"/>
      <c r="X55" s="8"/>
      <c r="Y55" s="8"/>
    </row>
    <row r="56" spans="1:176" s="83" customFormat="1">
      <c r="A56" s="25" t="s">
        <v>194</v>
      </c>
      <c r="B56" s="25">
        <v>96039</v>
      </c>
      <c r="C56" s="25" t="s">
        <v>294</v>
      </c>
      <c r="D56" s="25">
        <v>1</v>
      </c>
      <c r="E56" s="25" t="s">
        <v>295</v>
      </c>
      <c r="F56" s="25" t="s">
        <v>2964</v>
      </c>
      <c r="G56" s="25">
        <v>1</v>
      </c>
      <c r="H56" s="25" t="s">
        <v>295</v>
      </c>
      <c r="I56" s="25">
        <v>1.88</v>
      </c>
      <c r="J56" s="25" t="s">
        <v>2964</v>
      </c>
      <c r="K56" s="25" t="s">
        <v>2433</v>
      </c>
      <c r="L56" s="25" t="s">
        <v>2433</v>
      </c>
      <c r="M56" s="25">
        <v>1</v>
      </c>
      <c r="N56" s="25">
        <v>1</v>
      </c>
      <c r="O56" s="25">
        <v>10000</v>
      </c>
      <c r="P56" s="25">
        <v>1</v>
      </c>
      <c r="Q56" s="25">
        <v>2</v>
      </c>
      <c r="R56" s="25">
        <v>1.88</v>
      </c>
      <c r="S56" s="25">
        <v>1</v>
      </c>
      <c r="T56" s="61">
        <v>45107</v>
      </c>
      <c r="U56" s="25"/>
      <c r="V56" s="8"/>
      <c r="W56" s="8"/>
      <c r="X56" s="8"/>
      <c r="Y56" s="8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</row>
    <row r="57" spans="1:176">
      <c r="A57" s="20" t="s">
        <v>575</v>
      </c>
      <c r="B57" s="20">
        <v>96221</v>
      </c>
      <c r="C57" s="20" t="s">
        <v>294</v>
      </c>
      <c r="D57" s="20">
        <v>1</v>
      </c>
      <c r="E57" s="20" t="s">
        <v>295</v>
      </c>
      <c r="F57" s="20" t="s">
        <v>2965</v>
      </c>
      <c r="G57" s="20">
        <v>4</v>
      </c>
      <c r="H57" s="20" t="s">
        <v>2920</v>
      </c>
      <c r="I57" s="20">
        <v>0.48</v>
      </c>
      <c r="J57" s="20" t="s">
        <v>2965</v>
      </c>
      <c r="K57" s="20" t="s">
        <v>2966</v>
      </c>
      <c r="L57" s="20" t="s">
        <v>2966</v>
      </c>
      <c r="M57" s="20">
        <v>4</v>
      </c>
      <c r="N57" s="20">
        <v>1</v>
      </c>
      <c r="O57" s="20">
        <v>10000</v>
      </c>
      <c r="P57" s="20">
        <v>1</v>
      </c>
      <c r="Q57" s="20">
        <v>2</v>
      </c>
      <c r="R57" s="20">
        <v>1.9</v>
      </c>
      <c r="S57" s="20">
        <v>1</v>
      </c>
      <c r="T57" s="55">
        <v>45107</v>
      </c>
      <c r="U57" s="20"/>
      <c r="V57" s="8"/>
      <c r="W57" s="8"/>
      <c r="X57" s="8"/>
      <c r="Y57" s="8"/>
    </row>
    <row r="58" spans="1:176" s="83" customFormat="1">
      <c r="A58" s="25" t="s">
        <v>167</v>
      </c>
      <c r="B58" s="25">
        <v>97703</v>
      </c>
      <c r="C58" s="25" t="s">
        <v>294</v>
      </c>
      <c r="D58" s="25">
        <v>100</v>
      </c>
      <c r="E58" s="25" t="s">
        <v>332</v>
      </c>
      <c r="F58" s="25" t="s">
        <v>2967</v>
      </c>
      <c r="G58" s="25">
        <v>1</v>
      </c>
      <c r="H58" s="25" t="s">
        <v>2924</v>
      </c>
      <c r="I58" s="25">
        <v>1.9</v>
      </c>
      <c r="J58" s="25" t="s">
        <v>2967</v>
      </c>
      <c r="K58" s="25" t="s">
        <v>2901</v>
      </c>
      <c r="L58" s="25" t="s">
        <v>2901</v>
      </c>
      <c r="M58" s="25">
        <v>1</v>
      </c>
      <c r="N58" s="25">
        <v>1</v>
      </c>
      <c r="O58" s="25">
        <v>10000</v>
      </c>
      <c r="P58" s="25">
        <v>1</v>
      </c>
      <c r="Q58" s="25">
        <v>2</v>
      </c>
      <c r="R58" s="25">
        <v>1.9</v>
      </c>
      <c r="S58" s="25">
        <v>1</v>
      </c>
      <c r="T58" s="61">
        <v>45107</v>
      </c>
      <c r="U58" s="25"/>
      <c r="V58" s="8"/>
      <c r="W58" s="8"/>
      <c r="X58" s="8"/>
      <c r="Y58" s="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</row>
    <row r="59" spans="1:176">
      <c r="A59" s="20" t="s">
        <v>403</v>
      </c>
      <c r="B59" s="20">
        <v>97704</v>
      </c>
      <c r="C59" s="20" t="s">
        <v>294</v>
      </c>
      <c r="D59" s="20">
        <v>100</v>
      </c>
      <c r="E59" s="20" t="s">
        <v>332</v>
      </c>
      <c r="F59" s="20" t="s">
        <v>2968</v>
      </c>
      <c r="G59" s="20">
        <v>1</v>
      </c>
      <c r="H59" s="20" t="s">
        <v>2924</v>
      </c>
      <c r="I59" s="20">
        <v>1.9</v>
      </c>
      <c r="J59" s="20" t="s">
        <v>2968</v>
      </c>
      <c r="K59" s="20" t="s">
        <v>2901</v>
      </c>
      <c r="L59" s="20" t="s">
        <v>2901</v>
      </c>
      <c r="M59" s="20">
        <v>1</v>
      </c>
      <c r="N59" s="20">
        <v>1</v>
      </c>
      <c r="O59" s="20">
        <v>10000</v>
      </c>
      <c r="P59" s="20">
        <v>1</v>
      </c>
      <c r="Q59" s="20">
        <v>2</v>
      </c>
      <c r="R59" s="20">
        <v>1.9</v>
      </c>
      <c r="S59" s="20">
        <v>1</v>
      </c>
      <c r="T59" s="55">
        <v>45107</v>
      </c>
      <c r="U59" s="20"/>
      <c r="V59" s="8"/>
      <c r="W59" s="8"/>
      <c r="X59" s="8"/>
      <c r="Y59" s="8"/>
    </row>
    <row r="60" spans="1:176" s="83" customFormat="1">
      <c r="A60" s="25" t="s">
        <v>409</v>
      </c>
      <c r="B60" s="25">
        <v>97710</v>
      </c>
      <c r="C60" s="25" t="s">
        <v>294</v>
      </c>
      <c r="D60" s="25">
        <v>100</v>
      </c>
      <c r="E60" s="25" t="s">
        <v>332</v>
      </c>
      <c r="F60" s="25" t="s">
        <v>2969</v>
      </c>
      <c r="G60" s="25">
        <v>1</v>
      </c>
      <c r="H60" s="25" t="s">
        <v>2924</v>
      </c>
      <c r="I60" s="25">
        <v>1.9</v>
      </c>
      <c r="J60" s="25" t="s">
        <v>2969</v>
      </c>
      <c r="K60" s="25" t="s">
        <v>2901</v>
      </c>
      <c r="L60" s="25" t="s">
        <v>2901</v>
      </c>
      <c r="M60" s="25">
        <v>1</v>
      </c>
      <c r="N60" s="25">
        <v>1</v>
      </c>
      <c r="O60" s="25">
        <v>10000</v>
      </c>
      <c r="P60" s="25">
        <v>1</v>
      </c>
      <c r="Q60" s="25">
        <v>2</v>
      </c>
      <c r="R60" s="25">
        <v>1.9</v>
      </c>
      <c r="S60" s="25">
        <v>1</v>
      </c>
      <c r="T60" s="61">
        <v>45107</v>
      </c>
      <c r="U60" s="25"/>
      <c r="V60" s="8"/>
      <c r="W60" s="8"/>
      <c r="X60" s="8"/>
      <c r="Y60" s="8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</row>
    <row r="61" spans="1:176">
      <c r="A61" s="20" t="s">
        <v>204</v>
      </c>
      <c r="B61" s="20">
        <v>97714</v>
      </c>
      <c r="C61" s="20" t="s">
        <v>294</v>
      </c>
      <c r="D61" s="20">
        <v>100</v>
      </c>
      <c r="E61" s="20" t="s">
        <v>332</v>
      </c>
      <c r="F61" s="20" t="s">
        <v>2970</v>
      </c>
      <c r="G61" s="20">
        <v>1</v>
      </c>
      <c r="H61" s="20" t="s">
        <v>2924</v>
      </c>
      <c r="I61" s="20">
        <v>1.9</v>
      </c>
      <c r="J61" s="20" t="s">
        <v>2970</v>
      </c>
      <c r="K61" s="20" t="s">
        <v>2901</v>
      </c>
      <c r="L61" s="20" t="s">
        <v>2901</v>
      </c>
      <c r="M61" s="20">
        <v>1</v>
      </c>
      <c r="N61" s="20">
        <v>1</v>
      </c>
      <c r="O61" s="20">
        <v>10000</v>
      </c>
      <c r="P61" s="20">
        <v>1</v>
      </c>
      <c r="Q61" s="20">
        <v>2</v>
      </c>
      <c r="R61" s="20">
        <v>1.9</v>
      </c>
      <c r="S61" s="20">
        <v>1</v>
      </c>
      <c r="T61" s="55">
        <v>45107</v>
      </c>
      <c r="U61" s="20"/>
      <c r="V61" s="8"/>
      <c r="W61" s="8"/>
      <c r="X61" s="8"/>
      <c r="Y61" s="8"/>
    </row>
    <row r="62" spans="1:176" s="83" customFormat="1">
      <c r="A62" s="25" t="s">
        <v>412</v>
      </c>
      <c r="B62" s="25">
        <v>97716</v>
      </c>
      <c r="C62" s="25" t="s">
        <v>294</v>
      </c>
      <c r="D62" s="25">
        <v>100</v>
      </c>
      <c r="E62" s="25" t="s">
        <v>332</v>
      </c>
      <c r="F62" s="25" t="s">
        <v>2971</v>
      </c>
      <c r="G62" s="25">
        <v>1</v>
      </c>
      <c r="H62" s="25" t="s">
        <v>2924</v>
      </c>
      <c r="I62" s="25">
        <v>1.9</v>
      </c>
      <c r="J62" s="25" t="s">
        <v>2971</v>
      </c>
      <c r="K62" s="25" t="s">
        <v>2901</v>
      </c>
      <c r="L62" s="25" t="s">
        <v>2901</v>
      </c>
      <c r="M62" s="25">
        <v>1</v>
      </c>
      <c r="N62" s="25">
        <v>1</v>
      </c>
      <c r="O62" s="25">
        <v>10000</v>
      </c>
      <c r="P62" s="25">
        <v>1</v>
      </c>
      <c r="Q62" s="25">
        <v>2</v>
      </c>
      <c r="R62" s="25">
        <v>1.9</v>
      </c>
      <c r="S62" s="25">
        <v>1</v>
      </c>
      <c r="T62" s="61">
        <v>45107</v>
      </c>
      <c r="U62" s="25"/>
      <c r="V62" s="8"/>
      <c r="W62" s="8"/>
      <c r="X62" s="8"/>
      <c r="Y62" s="8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</row>
    <row r="63" spans="1:176">
      <c r="A63" s="20" t="s">
        <v>418</v>
      </c>
      <c r="B63" s="20">
        <v>97732</v>
      </c>
      <c r="C63" s="20" t="s">
        <v>294</v>
      </c>
      <c r="D63" s="20">
        <v>100</v>
      </c>
      <c r="E63" s="20" t="s">
        <v>332</v>
      </c>
      <c r="F63" s="20" t="s">
        <v>2972</v>
      </c>
      <c r="G63" s="20">
        <v>1</v>
      </c>
      <c r="H63" s="20" t="s">
        <v>2924</v>
      </c>
      <c r="I63" s="20">
        <v>1.9</v>
      </c>
      <c r="J63" s="20" t="s">
        <v>2972</v>
      </c>
      <c r="K63" s="20" t="s">
        <v>2901</v>
      </c>
      <c r="L63" s="20" t="s">
        <v>2901</v>
      </c>
      <c r="M63" s="20">
        <v>1</v>
      </c>
      <c r="N63" s="20">
        <v>1</v>
      </c>
      <c r="O63" s="20">
        <v>10000</v>
      </c>
      <c r="P63" s="20">
        <v>1</v>
      </c>
      <c r="Q63" s="20">
        <v>2</v>
      </c>
      <c r="R63" s="20">
        <v>1.9</v>
      </c>
      <c r="S63" s="20">
        <v>1</v>
      </c>
      <c r="T63" s="55">
        <v>45107</v>
      </c>
      <c r="U63" s="20"/>
      <c r="V63" s="8"/>
      <c r="W63" s="8"/>
      <c r="X63" s="8"/>
      <c r="Y63" s="8"/>
    </row>
    <row r="64" spans="1:176" s="83" customFormat="1">
      <c r="A64" s="25" t="s">
        <v>421</v>
      </c>
      <c r="B64" s="25">
        <v>97737</v>
      </c>
      <c r="C64" s="25" t="s">
        <v>294</v>
      </c>
      <c r="D64" s="25">
        <v>100</v>
      </c>
      <c r="E64" s="25" t="s">
        <v>332</v>
      </c>
      <c r="F64" s="25" t="s">
        <v>2973</v>
      </c>
      <c r="G64" s="25">
        <v>1</v>
      </c>
      <c r="H64" s="25" t="s">
        <v>2924</v>
      </c>
      <c r="I64" s="25">
        <v>1.9</v>
      </c>
      <c r="J64" s="25" t="s">
        <v>2973</v>
      </c>
      <c r="K64" s="25" t="s">
        <v>2901</v>
      </c>
      <c r="L64" s="25" t="s">
        <v>2901</v>
      </c>
      <c r="M64" s="25">
        <v>1</v>
      </c>
      <c r="N64" s="25">
        <v>1</v>
      </c>
      <c r="O64" s="25">
        <v>10000</v>
      </c>
      <c r="P64" s="25">
        <v>1</v>
      </c>
      <c r="Q64" s="25">
        <v>2</v>
      </c>
      <c r="R64" s="25">
        <v>1.9</v>
      </c>
      <c r="S64" s="25">
        <v>1</v>
      </c>
      <c r="T64" s="61">
        <v>45107</v>
      </c>
      <c r="U64" s="25"/>
      <c r="V64" s="8"/>
      <c r="W64" s="8"/>
      <c r="X64" s="8"/>
      <c r="Y64" s="8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</row>
    <row r="65" spans="1:176">
      <c r="A65" s="20" t="s">
        <v>424</v>
      </c>
      <c r="B65" s="20">
        <v>97745</v>
      </c>
      <c r="C65" s="20" t="s">
        <v>294</v>
      </c>
      <c r="D65" s="20">
        <v>100</v>
      </c>
      <c r="E65" s="20" t="s">
        <v>332</v>
      </c>
      <c r="F65" s="20" t="s">
        <v>2974</v>
      </c>
      <c r="G65" s="20">
        <v>1</v>
      </c>
      <c r="H65" s="20" t="s">
        <v>2924</v>
      </c>
      <c r="I65" s="20">
        <v>1.9</v>
      </c>
      <c r="J65" s="20" t="s">
        <v>2974</v>
      </c>
      <c r="K65" s="20" t="s">
        <v>2901</v>
      </c>
      <c r="L65" s="20" t="s">
        <v>2901</v>
      </c>
      <c r="M65" s="20">
        <v>1</v>
      </c>
      <c r="N65" s="20">
        <v>1</v>
      </c>
      <c r="O65" s="20">
        <v>10000</v>
      </c>
      <c r="P65" s="20">
        <v>1</v>
      </c>
      <c r="Q65" s="20">
        <v>2</v>
      </c>
      <c r="R65" s="20">
        <v>1.9</v>
      </c>
      <c r="S65" s="20">
        <v>1</v>
      </c>
      <c r="T65" s="55">
        <v>45107</v>
      </c>
      <c r="U65" s="20"/>
      <c r="V65" s="8"/>
      <c r="W65" s="8"/>
      <c r="X65" s="8"/>
      <c r="Y65" s="8"/>
    </row>
    <row r="66" spans="1:176" s="83" customFormat="1">
      <c r="A66" s="25" t="s">
        <v>433</v>
      </c>
      <c r="B66" s="25">
        <v>97754</v>
      </c>
      <c r="C66" s="25" t="s">
        <v>294</v>
      </c>
      <c r="D66" s="25">
        <v>100</v>
      </c>
      <c r="E66" s="25" t="s">
        <v>332</v>
      </c>
      <c r="F66" s="25" t="s">
        <v>2975</v>
      </c>
      <c r="G66" s="25">
        <v>1</v>
      </c>
      <c r="H66" s="25" t="s">
        <v>2924</v>
      </c>
      <c r="I66" s="25">
        <v>1.9</v>
      </c>
      <c r="J66" s="25" t="s">
        <v>2975</v>
      </c>
      <c r="K66" s="25" t="s">
        <v>2901</v>
      </c>
      <c r="L66" s="25" t="s">
        <v>2901</v>
      </c>
      <c r="M66" s="25">
        <v>1</v>
      </c>
      <c r="N66" s="25">
        <v>1</v>
      </c>
      <c r="O66" s="25">
        <v>10000</v>
      </c>
      <c r="P66" s="25">
        <v>1</v>
      </c>
      <c r="Q66" s="25">
        <v>2</v>
      </c>
      <c r="R66" s="25">
        <v>1.9</v>
      </c>
      <c r="S66" s="25">
        <v>1</v>
      </c>
      <c r="T66" s="61">
        <v>45107</v>
      </c>
      <c r="U66" s="25"/>
      <c r="V66" s="8"/>
      <c r="W66" s="8"/>
      <c r="X66" s="8"/>
      <c r="Y66" s="8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</row>
    <row r="67" spans="1:176">
      <c r="A67" s="20" t="s">
        <v>436</v>
      </c>
      <c r="B67" s="20">
        <v>97757</v>
      </c>
      <c r="C67" s="20" t="s">
        <v>294</v>
      </c>
      <c r="D67" s="20">
        <v>100</v>
      </c>
      <c r="E67" s="20" t="s">
        <v>332</v>
      </c>
      <c r="F67" s="20" t="s">
        <v>2976</v>
      </c>
      <c r="G67" s="20">
        <v>1</v>
      </c>
      <c r="H67" s="20" t="s">
        <v>2924</v>
      </c>
      <c r="I67" s="20">
        <v>1.9</v>
      </c>
      <c r="J67" s="20" t="s">
        <v>2976</v>
      </c>
      <c r="K67" s="20" t="s">
        <v>2901</v>
      </c>
      <c r="L67" s="20" t="s">
        <v>2901</v>
      </c>
      <c r="M67" s="20">
        <v>1</v>
      </c>
      <c r="N67" s="20">
        <v>1</v>
      </c>
      <c r="O67" s="20">
        <v>10000</v>
      </c>
      <c r="P67" s="20">
        <v>1</v>
      </c>
      <c r="Q67" s="20">
        <v>2</v>
      </c>
      <c r="R67" s="20">
        <v>1.9</v>
      </c>
      <c r="S67" s="20">
        <v>1</v>
      </c>
      <c r="T67" s="55">
        <v>45107</v>
      </c>
      <c r="U67" s="20"/>
      <c r="V67" s="8"/>
      <c r="W67" s="8"/>
      <c r="X67" s="8"/>
      <c r="Y67" s="8"/>
    </row>
    <row r="68" spans="1:176" s="83" customFormat="1">
      <c r="A68" s="25" t="s">
        <v>244</v>
      </c>
      <c r="B68" s="25">
        <v>96142</v>
      </c>
      <c r="C68" s="25" t="s">
        <v>294</v>
      </c>
      <c r="D68" s="25">
        <v>1</v>
      </c>
      <c r="E68" s="25" t="s">
        <v>295</v>
      </c>
      <c r="F68" s="25" t="s">
        <v>2977</v>
      </c>
      <c r="G68" s="25">
        <v>1</v>
      </c>
      <c r="H68" s="25" t="s">
        <v>295</v>
      </c>
      <c r="I68" s="25">
        <v>1.94</v>
      </c>
      <c r="J68" s="25" t="s">
        <v>2977</v>
      </c>
      <c r="K68" s="25" t="s">
        <v>2433</v>
      </c>
      <c r="L68" s="25" t="s">
        <v>2433</v>
      </c>
      <c r="M68" s="25">
        <v>1</v>
      </c>
      <c r="N68" s="25">
        <v>1</v>
      </c>
      <c r="O68" s="25">
        <v>10000</v>
      </c>
      <c r="P68" s="25">
        <v>1</v>
      </c>
      <c r="Q68" s="25">
        <v>2</v>
      </c>
      <c r="R68" s="25">
        <v>1.94</v>
      </c>
      <c r="S68" s="25">
        <v>1</v>
      </c>
      <c r="T68" s="61">
        <v>45107</v>
      </c>
      <c r="U68" s="25"/>
      <c r="V68" s="8"/>
      <c r="W68" s="8"/>
      <c r="X68" s="8"/>
      <c r="Y68" s="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</row>
    <row r="69" spans="1:176">
      <c r="A69" s="20" t="s">
        <v>492</v>
      </c>
      <c r="B69" s="20">
        <v>96127</v>
      </c>
      <c r="C69" s="20" t="s">
        <v>294</v>
      </c>
      <c r="D69" s="20">
        <v>1</v>
      </c>
      <c r="E69" s="20" t="s">
        <v>295</v>
      </c>
      <c r="F69" s="20" t="s">
        <v>2978</v>
      </c>
      <c r="G69" s="20">
        <v>1</v>
      </c>
      <c r="H69" s="20" t="s">
        <v>295</v>
      </c>
      <c r="I69" s="20">
        <v>1.94</v>
      </c>
      <c r="J69" s="20" t="s">
        <v>2978</v>
      </c>
      <c r="K69" s="20" t="s">
        <v>2433</v>
      </c>
      <c r="L69" s="20" t="s">
        <v>2433</v>
      </c>
      <c r="M69" s="20">
        <v>1</v>
      </c>
      <c r="N69" s="20">
        <v>1</v>
      </c>
      <c r="O69" s="20">
        <v>10000</v>
      </c>
      <c r="P69" s="20">
        <v>1</v>
      </c>
      <c r="Q69" s="20">
        <v>2</v>
      </c>
      <c r="R69" s="20">
        <v>1.94</v>
      </c>
      <c r="S69" s="20">
        <v>1</v>
      </c>
      <c r="T69" s="55">
        <v>45107</v>
      </c>
      <c r="U69" s="20"/>
      <c r="V69" s="8"/>
      <c r="W69" s="8"/>
      <c r="X69" s="8"/>
      <c r="Y69" s="8"/>
    </row>
    <row r="70" spans="1:176" s="83" customFormat="1">
      <c r="A70" s="25" t="s">
        <v>406</v>
      </c>
      <c r="B70" s="25">
        <v>97708</v>
      </c>
      <c r="C70" s="25" t="s">
        <v>294</v>
      </c>
      <c r="D70" s="25">
        <v>100</v>
      </c>
      <c r="E70" s="25" t="s">
        <v>332</v>
      </c>
      <c r="F70" s="25" t="s">
        <v>2979</v>
      </c>
      <c r="G70" s="25">
        <v>1</v>
      </c>
      <c r="H70" s="25" t="s">
        <v>2924</v>
      </c>
      <c r="I70" s="25">
        <v>1.95</v>
      </c>
      <c r="J70" s="25" t="s">
        <v>2979</v>
      </c>
      <c r="K70" s="25" t="s">
        <v>2901</v>
      </c>
      <c r="L70" s="25" t="s">
        <v>2901</v>
      </c>
      <c r="M70" s="25">
        <v>1</v>
      </c>
      <c r="N70" s="25">
        <v>1</v>
      </c>
      <c r="O70" s="25">
        <v>10000</v>
      </c>
      <c r="P70" s="25">
        <v>1</v>
      </c>
      <c r="Q70" s="25">
        <v>2</v>
      </c>
      <c r="R70" s="25">
        <v>1.95</v>
      </c>
      <c r="S70" s="25">
        <v>1</v>
      </c>
      <c r="T70" s="61">
        <v>45107</v>
      </c>
      <c r="U70" s="25"/>
      <c r="V70" s="8"/>
      <c r="W70" s="8"/>
      <c r="X70" s="8"/>
      <c r="Y70" s="8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</row>
    <row r="71" spans="1:176">
      <c r="A71" s="20" t="s">
        <v>427</v>
      </c>
      <c r="B71" s="20">
        <v>97748</v>
      </c>
      <c r="C71" s="20" t="s">
        <v>294</v>
      </c>
      <c r="D71" s="20">
        <v>100</v>
      </c>
      <c r="E71" s="20" t="s">
        <v>332</v>
      </c>
      <c r="F71" s="20" t="s">
        <v>2980</v>
      </c>
      <c r="G71" s="20">
        <v>1</v>
      </c>
      <c r="H71" s="20" t="s">
        <v>2924</v>
      </c>
      <c r="I71" s="20">
        <v>1.95</v>
      </c>
      <c r="J71" s="20" t="s">
        <v>2980</v>
      </c>
      <c r="K71" s="20" t="s">
        <v>2901</v>
      </c>
      <c r="L71" s="20" t="s">
        <v>2901</v>
      </c>
      <c r="M71" s="20">
        <v>1</v>
      </c>
      <c r="N71" s="20">
        <v>1</v>
      </c>
      <c r="O71" s="20">
        <v>10000</v>
      </c>
      <c r="P71" s="20">
        <v>1</v>
      </c>
      <c r="Q71" s="20">
        <v>2</v>
      </c>
      <c r="R71" s="20">
        <v>1.95</v>
      </c>
      <c r="S71" s="20">
        <v>1</v>
      </c>
      <c r="T71" s="55">
        <v>45107</v>
      </c>
      <c r="U71" s="20"/>
      <c r="V71" s="8"/>
      <c r="W71" s="8"/>
      <c r="X71" s="8"/>
      <c r="Y71" s="8"/>
    </row>
    <row r="72" spans="1:176" s="83" customFormat="1">
      <c r="A72" s="25" t="s">
        <v>221</v>
      </c>
      <c r="B72" s="25">
        <v>96200</v>
      </c>
      <c r="C72" s="25" t="s">
        <v>294</v>
      </c>
      <c r="D72" s="25">
        <v>1</v>
      </c>
      <c r="E72" s="25" t="s">
        <v>295</v>
      </c>
      <c r="F72" s="25" t="s">
        <v>2981</v>
      </c>
      <c r="G72" s="25">
        <v>6</v>
      </c>
      <c r="H72" s="25" t="s">
        <v>295</v>
      </c>
      <c r="I72" s="25">
        <v>0.33</v>
      </c>
      <c r="J72" s="25" t="s">
        <v>2981</v>
      </c>
      <c r="K72" s="25" t="s">
        <v>215</v>
      </c>
      <c r="L72" s="25" t="s">
        <v>215</v>
      </c>
      <c r="M72" s="25">
        <v>6</v>
      </c>
      <c r="N72" s="25">
        <v>1</v>
      </c>
      <c r="O72" s="25">
        <v>10000</v>
      </c>
      <c r="P72" s="25">
        <v>1</v>
      </c>
      <c r="Q72" s="25">
        <v>2</v>
      </c>
      <c r="R72" s="25">
        <v>1.98</v>
      </c>
      <c r="S72" s="25">
        <v>1</v>
      </c>
      <c r="T72" s="61">
        <v>45107</v>
      </c>
      <c r="U72" s="25"/>
      <c r="V72" s="8"/>
      <c r="W72" s="8"/>
      <c r="X72" s="8"/>
      <c r="Y72" s="8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</row>
    <row r="73" spans="1:176">
      <c r="A73" s="20" t="s">
        <v>171</v>
      </c>
      <c r="B73" s="20">
        <v>96027</v>
      </c>
      <c r="C73" s="20" t="s">
        <v>294</v>
      </c>
      <c r="D73" s="20">
        <v>125</v>
      </c>
      <c r="E73" s="20" t="s">
        <v>332</v>
      </c>
      <c r="F73" s="20" t="s">
        <v>2982</v>
      </c>
      <c r="G73" s="20">
        <v>1</v>
      </c>
      <c r="H73" s="20" t="s">
        <v>295</v>
      </c>
      <c r="I73" s="20">
        <v>2</v>
      </c>
      <c r="J73" s="20" t="s">
        <v>2982</v>
      </c>
      <c r="K73" s="20" t="s">
        <v>2983</v>
      </c>
      <c r="L73" s="20" t="s">
        <v>2983</v>
      </c>
      <c r="M73" s="20">
        <v>1</v>
      </c>
      <c r="N73" s="20">
        <v>1</v>
      </c>
      <c r="O73" s="20">
        <v>10000</v>
      </c>
      <c r="P73" s="20">
        <v>1</v>
      </c>
      <c r="Q73" s="20">
        <v>2</v>
      </c>
      <c r="R73" s="20">
        <v>2</v>
      </c>
      <c r="S73" s="20">
        <v>1</v>
      </c>
      <c r="T73" s="55">
        <v>45107</v>
      </c>
      <c r="U73" s="20"/>
      <c r="V73" s="8"/>
      <c r="W73" s="8"/>
      <c r="X73" s="8"/>
      <c r="Y73" s="8"/>
    </row>
    <row r="74" spans="1:176" s="83" customFormat="1">
      <c r="A74" s="25" t="s">
        <v>214</v>
      </c>
      <c r="B74" s="25">
        <v>96234</v>
      </c>
      <c r="C74" s="25" t="s">
        <v>294</v>
      </c>
      <c r="D74" s="25">
        <v>1</v>
      </c>
      <c r="E74" s="25" t="s">
        <v>295</v>
      </c>
      <c r="F74" s="25" t="s">
        <v>2984</v>
      </c>
      <c r="G74" s="25">
        <v>6</v>
      </c>
      <c r="H74" s="25" t="s">
        <v>295</v>
      </c>
      <c r="I74" s="25">
        <v>0.33</v>
      </c>
      <c r="J74" s="25" t="s">
        <v>2984</v>
      </c>
      <c r="K74" s="25" t="s">
        <v>215</v>
      </c>
      <c r="L74" s="25" t="s">
        <v>215</v>
      </c>
      <c r="M74" s="25">
        <v>6</v>
      </c>
      <c r="N74" s="25">
        <v>1</v>
      </c>
      <c r="O74" s="25">
        <v>10000</v>
      </c>
      <c r="P74" s="25">
        <v>1</v>
      </c>
      <c r="Q74" s="25">
        <v>2</v>
      </c>
      <c r="R74" s="25">
        <v>2</v>
      </c>
      <c r="S74" s="25">
        <v>1</v>
      </c>
      <c r="T74" s="61">
        <v>45107</v>
      </c>
      <c r="U74" s="25"/>
      <c r="V74" s="8"/>
      <c r="W74" s="8"/>
      <c r="X74" s="8"/>
      <c r="Y74" s="8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</row>
    <row r="75" spans="1:176">
      <c r="A75" s="20" t="s">
        <v>581</v>
      </c>
      <c r="B75" s="20">
        <v>96024</v>
      </c>
      <c r="C75" s="20" t="s">
        <v>294</v>
      </c>
      <c r="D75" s="20">
        <v>1000</v>
      </c>
      <c r="E75" s="20" t="s">
        <v>332</v>
      </c>
      <c r="F75" s="20" t="s">
        <v>2985</v>
      </c>
      <c r="G75" s="20">
        <v>1</v>
      </c>
      <c r="H75" s="20" t="s">
        <v>382</v>
      </c>
      <c r="I75" s="20">
        <v>2</v>
      </c>
      <c r="J75" s="20" t="s">
        <v>2985</v>
      </c>
      <c r="K75" s="20" t="s">
        <v>239</v>
      </c>
      <c r="L75" s="20" t="s">
        <v>239</v>
      </c>
      <c r="M75" s="20">
        <v>1</v>
      </c>
      <c r="N75" s="20">
        <v>1</v>
      </c>
      <c r="O75" s="20">
        <v>10000</v>
      </c>
      <c r="P75" s="20">
        <v>1</v>
      </c>
      <c r="Q75" s="20">
        <v>2</v>
      </c>
      <c r="R75" s="20">
        <v>2</v>
      </c>
      <c r="S75" s="20">
        <v>1</v>
      </c>
      <c r="T75" s="55">
        <v>45107</v>
      </c>
      <c r="U75" s="20"/>
      <c r="V75" s="8"/>
      <c r="W75" s="8"/>
      <c r="X75" s="8"/>
      <c r="Y75" s="8"/>
    </row>
    <row r="76" spans="1:176" s="83" customFormat="1">
      <c r="A76" s="25" t="s">
        <v>638</v>
      </c>
      <c r="B76" s="25">
        <v>96032</v>
      </c>
      <c r="C76" s="25" t="s">
        <v>294</v>
      </c>
      <c r="D76" s="25">
        <v>1</v>
      </c>
      <c r="E76" s="25" t="s">
        <v>295</v>
      </c>
      <c r="F76" s="25" t="s">
        <v>2986</v>
      </c>
      <c r="G76" s="25">
        <v>1</v>
      </c>
      <c r="H76" s="25" t="s">
        <v>295</v>
      </c>
      <c r="I76" s="25">
        <v>2</v>
      </c>
      <c r="J76" s="25" t="s">
        <v>2986</v>
      </c>
      <c r="K76" s="25" t="s">
        <v>2433</v>
      </c>
      <c r="L76" s="25" t="s">
        <v>2433</v>
      </c>
      <c r="M76" s="25">
        <v>1</v>
      </c>
      <c r="N76" s="25">
        <v>1</v>
      </c>
      <c r="O76" s="25">
        <v>10000</v>
      </c>
      <c r="P76" s="25">
        <v>1</v>
      </c>
      <c r="Q76" s="25">
        <v>2</v>
      </c>
      <c r="R76" s="25">
        <v>2</v>
      </c>
      <c r="S76" s="25">
        <v>1</v>
      </c>
      <c r="T76" s="61">
        <v>45107</v>
      </c>
      <c r="U76" s="25"/>
      <c r="V76" s="8"/>
      <c r="W76" s="8"/>
      <c r="X76" s="8"/>
      <c r="Y76" s="8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</row>
    <row r="77" spans="1:176">
      <c r="A77" s="20" t="s">
        <v>549</v>
      </c>
      <c r="B77" s="20">
        <v>96166</v>
      </c>
      <c r="C77" s="20" t="s">
        <v>294</v>
      </c>
      <c r="D77" s="20">
        <v>1</v>
      </c>
      <c r="E77" s="20" t="s">
        <v>295</v>
      </c>
      <c r="F77" s="20" t="s">
        <v>2987</v>
      </c>
      <c r="G77" s="20">
        <v>3</v>
      </c>
      <c r="H77" s="20" t="s">
        <v>2920</v>
      </c>
      <c r="I77" s="20">
        <v>0.67</v>
      </c>
      <c r="J77" s="20" t="s">
        <v>2987</v>
      </c>
      <c r="K77" s="20" t="s">
        <v>2921</v>
      </c>
      <c r="L77" s="20" t="s">
        <v>2921</v>
      </c>
      <c r="M77" s="20">
        <v>3</v>
      </c>
      <c r="N77" s="20">
        <v>1</v>
      </c>
      <c r="O77" s="20">
        <v>10000</v>
      </c>
      <c r="P77" s="20">
        <v>1</v>
      </c>
      <c r="Q77" s="20">
        <v>2</v>
      </c>
      <c r="R77" s="20">
        <v>2</v>
      </c>
      <c r="S77" s="20">
        <v>1</v>
      </c>
      <c r="T77" s="55">
        <v>45107</v>
      </c>
      <c r="U77" s="20"/>
      <c r="V77" s="8"/>
      <c r="W77" s="8"/>
      <c r="X77" s="8"/>
      <c r="Y77" s="8"/>
    </row>
    <row r="78" spans="1:176" s="83" customFormat="1">
      <c r="A78" s="25" t="s">
        <v>552</v>
      </c>
      <c r="B78" s="25">
        <v>96170</v>
      </c>
      <c r="C78" s="25" t="s">
        <v>294</v>
      </c>
      <c r="D78" s="25">
        <v>1</v>
      </c>
      <c r="E78" s="25" t="s">
        <v>295</v>
      </c>
      <c r="F78" s="25" t="s">
        <v>2988</v>
      </c>
      <c r="G78" s="25">
        <v>1</v>
      </c>
      <c r="H78" s="25" t="s">
        <v>295</v>
      </c>
      <c r="I78" s="25">
        <v>2</v>
      </c>
      <c r="J78" s="25" t="s">
        <v>2988</v>
      </c>
      <c r="K78" s="25" t="s">
        <v>2433</v>
      </c>
      <c r="L78" s="25" t="s">
        <v>2433</v>
      </c>
      <c r="M78" s="25">
        <v>1</v>
      </c>
      <c r="N78" s="25">
        <v>1</v>
      </c>
      <c r="O78" s="25">
        <v>10000</v>
      </c>
      <c r="P78" s="25">
        <v>1</v>
      </c>
      <c r="Q78" s="25">
        <v>2</v>
      </c>
      <c r="R78" s="25">
        <v>2</v>
      </c>
      <c r="S78" s="25">
        <v>1</v>
      </c>
      <c r="T78" s="61">
        <v>45107</v>
      </c>
      <c r="U78" s="25"/>
      <c r="V78" s="8"/>
      <c r="W78" s="8"/>
      <c r="X78" s="8"/>
      <c r="Y78" s="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</row>
    <row r="79" spans="1:176">
      <c r="A79" s="20" t="s">
        <v>489</v>
      </c>
      <c r="B79" s="20">
        <v>96053</v>
      </c>
      <c r="C79" s="20" t="s">
        <v>294</v>
      </c>
      <c r="D79" s="20">
        <v>1</v>
      </c>
      <c r="E79" s="20" t="s">
        <v>295</v>
      </c>
      <c r="F79" s="20" t="s">
        <v>2989</v>
      </c>
      <c r="G79" s="20">
        <v>1</v>
      </c>
      <c r="H79" s="20" t="s">
        <v>295</v>
      </c>
      <c r="I79" s="20">
        <v>2.06</v>
      </c>
      <c r="J79" s="20" t="s">
        <v>2989</v>
      </c>
      <c r="K79" s="20" t="s">
        <v>2433</v>
      </c>
      <c r="L79" s="20" t="s">
        <v>2433</v>
      </c>
      <c r="M79" s="20">
        <v>1</v>
      </c>
      <c r="N79" s="20">
        <v>1</v>
      </c>
      <c r="O79" s="20">
        <v>10000</v>
      </c>
      <c r="P79" s="20">
        <v>1</v>
      </c>
      <c r="Q79" s="20">
        <v>2</v>
      </c>
      <c r="R79" s="20">
        <v>2.06</v>
      </c>
      <c r="S79" s="20">
        <v>1</v>
      </c>
      <c r="T79" s="55">
        <v>45107</v>
      </c>
      <c r="U79" s="20"/>
      <c r="V79" s="8"/>
      <c r="W79" s="8"/>
      <c r="X79" s="8"/>
      <c r="Y79" s="8"/>
    </row>
    <row r="80" spans="1:176" s="83" customFormat="1">
      <c r="A80" s="25" t="s">
        <v>589</v>
      </c>
      <c r="B80" s="25">
        <v>96202</v>
      </c>
      <c r="C80" s="25" t="s">
        <v>294</v>
      </c>
      <c r="D80" s="25">
        <v>6</v>
      </c>
      <c r="E80" s="25" t="s">
        <v>295</v>
      </c>
      <c r="F80" s="25" t="s">
        <v>2990</v>
      </c>
      <c r="G80" s="25">
        <v>6</v>
      </c>
      <c r="H80" s="25" t="s">
        <v>295</v>
      </c>
      <c r="I80" s="25">
        <v>0.35</v>
      </c>
      <c r="J80" s="25" t="s">
        <v>2990</v>
      </c>
      <c r="K80" s="25" t="s">
        <v>2368</v>
      </c>
      <c r="L80" s="25" t="s">
        <v>2368</v>
      </c>
      <c r="M80" s="25">
        <v>6</v>
      </c>
      <c r="N80" s="25">
        <v>1</v>
      </c>
      <c r="O80" s="25">
        <v>10000</v>
      </c>
      <c r="P80" s="25">
        <v>1</v>
      </c>
      <c r="Q80" s="25">
        <v>2</v>
      </c>
      <c r="R80" s="25">
        <v>2.1</v>
      </c>
      <c r="S80" s="25">
        <v>1</v>
      </c>
      <c r="T80" s="61">
        <v>45107</v>
      </c>
      <c r="U80" s="25"/>
      <c r="V80" s="8"/>
      <c r="W80" s="8"/>
      <c r="X80" s="8"/>
      <c r="Y80" s="8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</row>
    <row r="81" spans="1:176">
      <c r="A81" s="20" t="s">
        <v>704</v>
      </c>
      <c r="B81" s="20">
        <v>96198</v>
      </c>
      <c r="C81" s="20" t="s">
        <v>294</v>
      </c>
      <c r="D81" s="20">
        <v>6</v>
      </c>
      <c r="E81" s="20" t="s">
        <v>295</v>
      </c>
      <c r="F81" s="20" t="s">
        <v>2991</v>
      </c>
      <c r="G81" s="20">
        <v>6</v>
      </c>
      <c r="H81" s="20" t="s">
        <v>295</v>
      </c>
      <c r="I81" s="20">
        <v>0.35</v>
      </c>
      <c r="J81" s="20" t="s">
        <v>2991</v>
      </c>
      <c r="K81" s="20" t="s">
        <v>2368</v>
      </c>
      <c r="L81" s="20" t="s">
        <v>2368</v>
      </c>
      <c r="M81" s="20">
        <v>6</v>
      </c>
      <c r="N81" s="20">
        <v>1</v>
      </c>
      <c r="O81" s="20">
        <v>10000</v>
      </c>
      <c r="P81" s="20">
        <v>1</v>
      </c>
      <c r="Q81" s="20">
        <v>2</v>
      </c>
      <c r="R81" s="20">
        <v>2.1</v>
      </c>
      <c r="S81" s="20">
        <v>1</v>
      </c>
      <c r="T81" s="55">
        <v>45107</v>
      </c>
      <c r="U81" s="20"/>
      <c r="V81" s="8"/>
      <c r="W81" s="8"/>
      <c r="X81" s="8"/>
      <c r="Y81" s="8"/>
    </row>
    <row r="82" spans="1:176" s="83" customFormat="1">
      <c r="A82" s="25" t="s">
        <v>196</v>
      </c>
      <c r="B82" s="25">
        <v>96040</v>
      </c>
      <c r="C82" s="25" t="s">
        <v>294</v>
      </c>
      <c r="D82" s="25">
        <v>1</v>
      </c>
      <c r="E82" s="25" t="s">
        <v>295</v>
      </c>
      <c r="F82" s="25" t="s">
        <v>2992</v>
      </c>
      <c r="G82" s="25">
        <v>1</v>
      </c>
      <c r="H82" s="25" t="s">
        <v>295</v>
      </c>
      <c r="I82" s="25">
        <v>2.13</v>
      </c>
      <c r="J82" s="25" t="s">
        <v>2992</v>
      </c>
      <c r="K82" s="25" t="s">
        <v>2433</v>
      </c>
      <c r="L82" s="25" t="s">
        <v>2433</v>
      </c>
      <c r="M82" s="25">
        <v>1</v>
      </c>
      <c r="N82" s="25">
        <v>1</v>
      </c>
      <c r="O82" s="25">
        <v>10000</v>
      </c>
      <c r="P82" s="25">
        <v>1</v>
      </c>
      <c r="Q82" s="25">
        <v>2</v>
      </c>
      <c r="R82" s="25">
        <v>2.13</v>
      </c>
      <c r="S82" s="25">
        <v>1</v>
      </c>
      <c r="T82" s="61">
        <v>45107</v>
      </c>
      <c r="U82" s="25"/>
      <c r="V82" s="8"/>
      <c r="W82" s="8"/>
      <c r="X82" s="8"/>
      <c r="Y82" s="8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</row>
    <row r="83" spans="1:176">
      <c r="A83" s="20" t="s">
        <v>669</v>
      </c>
      <c r="B83" s="20">
        <v>96176</v>
      </c>
      <c r="C83" s="20" t="s">
        <v>294</v>
      </c>
      <c r="D83" s="20">
        <v>1000</v>
      </c>
      <c r="E83" s="20" t="s">
        <v>332</v>
      </c>
      <c r="F83" s="20" t="s">
        <v>2993</v>
      </c>
      <c r="G83" s="20">
        <v>1</v>
      </c>
      <c r="H83" s="20" t="s">
        <v>382</v>
      </c>
      <c r="I83" s="20">
        <v>2.15</v>
      </c>
      <c r="J83" s="20" t="s">
        <v>2993</v>
      </c>
      <c r="K83" s="20" t="s">
        <v>239</v>
      </c>
      <c r="L83" s="20" t="s">
        <v>239</v>
      </c>
      <c r="M83" s="20">
        <v>1</v>
      </c>
      <c r="N83" s="20">
        <v>1</v>
      </c>
      <c r="O83" s="20">
        <v>10000</v>
      </c>
      <c r="P83" s="20">
        <v>1</v>
      </c>
      <c r="Q83" s="20">
        <v>2</v>
      </c>
      <c r="R83" s="20">
        <v>2.15</v>
      </c>
      <c r="S83" s="20">
        <v>1</v>
      </c>
      <c r="T83" s="55">
        <v>45107</v>
      </c>
      <c r="U83" s="20"/>
      <c r="V83" s="8"/>
      <c r="W83" s="8"/>
      <c r="X83" s="8"/>
      <c r="Y83" s="8"/>
    </row>
    <row r="84" spans="1:176" s="83" customFormat="1">
      <c r="A84" s="25" t="s">
        <v>265</v>
      </c>
      <c r="B84" s="25">
        <v>96180</v>
      </c>
      <c r="C84" s="25" t="s">
        <v>294</v>
      </c>
      <c r="D84" s="25">
        <v>1000</v>
      </c>
      <c r="E84" s="25" t="s">
        <v>332</v>
      </c>
      <c r="F84" s="25" t="s">
        <v>2994</v>
      </c>
      <c r="G84" s="25">
        <v>1</v>
      </c>
      <c r="H84" s="25" t="s">
        <v>382</v>
      </c>
      <c r="I84" s="25">
        <v>2.17</v>
      </c>
      <c r="J84" s="25" t="s">
        <v>2994</v>
      </c>
      <c r="K84" s="25" t="s">
        <v>239</v>
      </c>
      <c r="L84" s="25" t="s">
        <v>239</v>
      </c>
      <c r="M84" s="25">
        <v>1</v>
      </c>
      <c r="N84" s="25">
        <v>1</v>
      </c>
      <c r="O84" s="25">
        <v>10000</v>
      </c>
      <c r="P84" s="25">
        <v>1</v>
      </c>
      <c r="Q84" s="25">
        <v>2</v>
      </c>
      <c r="R84" s="25">
        <v>2.17</v>
      </c>
      <c r="S84" s="25">
        <v>1</v>
      </c>
      <c r="T84" s="61">
        <v>45107</v>
      </c>
      <c r="U84" s="25"/>
      <c r="V84" s="8"/>
      <c r="W84" s="8"/>
      <c r="X84" s="8"/>
      <c r="Y84" s="8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</row>
    <row r="85" spans="1:176">
      <c r="A85" s="20" t="s">
        <v>157</v>
      </c>
      <c r="B85" s="20">
        <v>96197</v>
      </c>
      <c r="C85" s="20" t="s">
        <v>294</v>
      </c>
      <c r="D85" s="20">
        <v>6</v>
      </c>
      <c r="E85" s="20" t="s">
        <v>295</v>
      </c>
      <c r="F85" s="20" t="s">
        <v>2995</v>
      </c>
      <c r="G85" s="20">
        <v>6</v>
      </c>
      <c r="H85" s="20" t="s">
        <v>295</v>
      </c>
      <c r="I85" s="20">
        <v>0.37</v>
      </c>
      <c r="J85" s="20" t="s">
        <v>2995</v>
      </c>
      <c r="K85" s="20" t="s">
        <v>2368</v>
      </c>
      <c r="L85" s="20" t="s">
        <v>2368</v>
      </c>
      <c r="M85" s="20">
        <v>6</v>
      </c>
      <c r="N85" s="20">
        <v>1</v>
      </c>
      <c r="O85" s="20">
        <v>10000</v>
      </c>
      <c r="P85" s="20">
        <v>1</v>
      </c>
      <c r="Q85" s="20">
        <v>2</v>
      </c>
      <c r="R85" s="20">
        <v>2.2000000000000002</v>
      </c>
      <c r="S85" s="20">
        <v>1</v>
      </c>
      <c r="T85" s="55">
        <v>45107</v>
      </c>
      <c r="U85" s="20"/>
      <c r="V85" s="8"/>
      <c r="W85" s="8"/>
      <c r="X85" s="8"/>
      <c r="Y85" s="8"/>
    </row>
    <row r="86" spans="1:176" s="83" customFormat="1">
      <c r="A86" s="25" t="s">
        <v>578</v>
      </c>
      <c r="B86" s="25">
        <v>96201</v>
      </c>
      <c r="C86" s="25" t="s">
        <v>294</v>
      </c>
      <c r="D86" s="25">
        <v>1</v>
      </c>
      <c r="E86" s="25" t="s">
        <v>295</v>
      </c>
      <c r="F86" s="25" t="s">
        <v>2996</v>
      </c>
      <c r="G86" s="25">
        <v>6</v>
      </c>
      <c r="H86" s="25" t="s">
        <v>295</v>
      </c>
      <c r="I86" s="25">
        <v>0.37</v>
      </c>
      <c r="J86" s="25" t="s">
        <v>2996</v>
      </c>
      <c r="K86" s="25" t="s">
        <v>215</v>
      </c>
      <c r="L86" s="25" t="s">
        <v>215</v>
      </c>
      <c r="M86" s="25">
        <v>6</v>
      </c>
      <c r="N86" s="25">
        <v>1</v>
      </c>
      <c r="O86" s="25">
        <v>10000</v>
      </c>
      <c r="P86" s="25">
        <v>1</v>
      </c>
      <c r="Q86" s="25">
        <v>2</v>
      </c>
      <c r="R86" s="25">
        <v>2.2000000000000002</v>
      </c>
      <c r="S86" s="25">
        <v>1</v>
      </c>
      <c r="T86" s="61">
        <v>45107</v>
      </c>
      <c r="U86" s="25"/>
      <c r="V86" s="8"/>
      <c r="W86" s="8"/>
      <c r="X86" s="8"/>
      <c r="Y86" s="8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</row>
    <row r="87" spans="1:176">
      <c r="A87" s="20" t="s">
        <v>2386</v>
      </c>
      <c r="B87" s="20">
        <v>96062</v>
      </c>
      <c r="C87" s="20" t="s">
        <v>294</v>
      </c>
      <c r="D87" s="20">
        <v>340</v>
      </c>
      <c r="E87" s="20" t="s">
        <v>332</v>
      </c>
      <c r="F87" s="20" t="s">
        <v>2997</v>
      </c>
      <c r="G87" s="20">
        <v>1</v>
      </c>
      <c r="H87" s="20" t="s">
        <v>295</v>
      </c>
      <c r="I87" s="20">
        <v>2.21</v>
      </c>
      <c r="J87" s="20" t="s">
        <v>2997</v>
      </c>
      <c r="K87" s="20" t="s">
        <v>2998</v>
      </c>
      <c r="L87" s="20" t="s">
        <v>2998</v>
      </c>
      <c r="M87" s="20">
        <v>1</v>
      </c>
      <c r="N87" s="20">
        <v>1</v>
      </c>
      <c r="O87" s="20">
        <v>10000</v>
      </c>
      <c r="P87" s="20">
        <v>1</v>
      </c>
      <c r="Q87" s="20">
        <v>2</v>
      </c>
      <c r="R87" s="20">
        <v>2.21</v>
      </c>
      <c r="S87" s="20">
        <v>1</v>
      </c>
      <c r="T87" s="55">
        <v>45107</v>
      </c>
      <c r="U87" s="20"/>
      <c r="V87" s="8"/>
      <c r="W87" s="8"/>
      <c r="X87" s="8"/>
      <c r="Y87" s="8"/>
    </row>
    <row r="88" spans="1:176" s="83" customFormat="1">
      <c r="A88" s="25" t="s">
        <v>823</v>
      </c>
      <c r="B88" s="25">
        <v>96008</v>
      </c>
      <c r="C88" s="25" t="s">
        <v>294</v>
      </c>
      <c r="D88" s="25">
        <v>1</v>
      </c>
      <c r="E88" s="25" t="s">
        <v>295</v>
      </c>
      <c r="F88" s="25" t="s">
        <v>2999</v>
      </c>
      <c r="G88" s="25">
        <v>1</v>
      </c>
      <c r="H88" s="25" t="s">
        <v>295</v>
      </c>
      <c r="I88" s="25">
        <v>2.2999999999999998</v>
      </c>
      <c r="J88" s="25" t="s">
        <v>2999</v>
      </c>
      <c r="K88" s="25" t="s">
        <v>2433</v>
      </c>
      <c r="L88" s="25" t="s">
        <v>2433</v>
      </c>
      <c r="M88" s="25">
        <v>1</v>
      </c>
      <c r="N88" s="25">
        <v>1</v>
      </c>
      <c r="O88" s="25">
        <v>10000</v>
      </c>
      <c r="P88" s="25">
        <v>1</v>
      </c>
      <c r="Q88" s="25">
        <v>2</v>
      </c>
      <c r="R88" s="25">
        <v>2.2999999999999998</v>
      </c>
      <c r="S88" s="25">
        <v>1</v>
      </c>
      <c r="T88" s="61">
        <v>45107</v>
      </c>
      <c r="U88" s="25"/>
      <c r="V88" s="8"/>
      <c r="W88" s="8"/>
      <c r="X88" s="8"/>
      <c r="Y88" s="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</row>
    <row r="89" spans="1:176">
      <c r="A89" s="20" t="s">
        <v>695</v>
      </c>
      <c r="B89" s="20">
        <v>96111</v>
      </c>
      <c r="C89" s="20" t="s">
        <v>294</v>
      </c>
      <c r="D89" s="20">
        <v>1</v>
      </c>
      <c r="E89" s="20" t="s">
        <v>295</v>
      </c>
      <c r="F89" s="20" t="s">
        <v>3000</v>
      </c>
      <c r="G89" s="20">
        <v>1</v>
      </c>
      <c r="H89" s="20" t="s">
        <v>295</v>
      </c>
      <c r="I89" s="20">
        <v>2.33</v>
      </c>
      <c r="J89" s="20" t="s">
        <v>3000</v>
      </c>
      <c r="K89" s="20" t="s">
        <v>2433</v>
      </c>
      <c r="L89" s="20" t="s">
        <v>2433</v>
      </c>
      <c r="M89" s="20">
        <v>1</v>
      </c>
      <c r="N89" s="20">
        <v>1</v>
      </c>
      <c r="O89" s="20">
        <v>10000</v>
      </c>
      <c r="P89" s="20">
        <v>1</v>
      </c>
      <c r="Q89" s="20">
        <v>2</v>
      </c>
      <c r="R89" s="20">
        <v>2.33</v>
      </c>
      <c r="S89" s="20">
        <v>1</v>
      </c>
      <c r="T89" s="55">
        <v>45107</v>
      </c>
      <c r="U89" s="20"/>
      <c r="V89" s="8"/>
      <c r="W89" s="8"/>
      <c r="X89" s="8"/>
      <c r="Y89" s="8"/>
    </row>
    <row r="90" spans="1:176" s="83" customFormat="1">
      <c r="A90" s="25" t="s">
        <v>205</v>
      </c>
      <c r="B90" s="25">
        <v>96187</v>
      </c>
      <c r="C90" s="25" t="s">
        <v>294</v>
      </c>
      <c r="D90" s="25">
        <v>1000</v>
      </c>
      <c r="E90" s="25" t="s">
        <v>332</v>
      </c>
      <c r="F90" s="25" t="s">
        <v>3001</v>
      </c>
      <c r="G90" s="25">
        <v>1</v>
      </c>
      <c r="H90" s="25" t="s">
        <v>382</v>
      </c>
      <c r="I90" s="25">
        <v>2.4</v>
      </c>
      <c r="J90" s="25" t="s">
        <v>3001</v>
      </c>
      <c r="K90" s="25" t="s">
        <v>239</v>
      </c>
      <c r="L90" s="25" t="s">
        <v>239</v>
      </c>
      <c r="M90" s="25">
        <v>1</v>
      </c>
      <c r="N90" s="25">
        <v>1</v>
      </c>
      <c r="O90" s="25">
        <v>10000</v>
      </c>
      <c r="P90" s="25">
        <v>1</v>
      </c>
      <c r="Q90" s="25">
        <v>2</v>
      </c>
      <c r="R90" s="25">
        <v>2.4</v>
      </c>
      <c r="S90" s="25">
        <v>1</v>
      </c>
      <c r="T90" s="61">
        <v>45107</v>
      </c>
      <c r="U90" s="25"/>
      <c r="V90" s="8"/>
      <c r="W90" s="8"/>
      <c r="X90" s="8"/>
      <c r="Y90" s="8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</row>
    <row r="91" spans="1:176">
      <c r="A91" s="20" t="s">
        <v>172</v>
      </c>
      <c r="B91" s="20">
        <v>96029</v>
      </c>
      <c r="C91" s="20" t="s">
        <v>294</v>
      </c>
      <c r="D91" s="20">
        <v>1000</v>
      </c>
      <c r="E91" s="20" t="s">
        <v>332</v>
      </c>
      <c r="F91" s="20" t="s">
        <v>3002</v>
      </c>
      <c r="G91" s="20">
        <v>1</v>
      </c>
      <c r="H91" s="20" t="s">
        <v>382</v>
      </c>
      <c r="I91" s="20">
        <v>2.41</v>
      </c>
      <c r="J91" s="20" t="s">
        <v>3002</v>
      </c>
      <c r="K91" s="20" t="s">
        <v>239</v>
      </c>
      <c r="L91" s="20" t="s">
        <v>239</v>
      </c>
      <c r="M91" s="20">
        <v>1</v>
      </c>
      <c r="N91" s="20">
        <v>1</v>
      </c>
      <c r="O91" s="20">
        <v>10000</v>
      </c>
      <c r="P91" s="20">
        <v>1</v>
      </c>
      <c r="Q91" s="20">
        <v>2</v>
      </c>
      <c r="R91" s="20">
        <v>2.41</v>
      </c>
      <c r="S91" s="20">
        <v>1</v>
      </c>
      <c r="T91" s="55">
        <v>45107</v>
      </c>
      <c r="U91" s="20"/>
      <c r="V91" s="8"/>
      <c r="W91" s="8"/>
      <c r="X91" s="8"/>
      <c r="Y91" s="8"/>
    </row>
    <row r="92" spans="1:176" s="83" customFormat="1">
      <c r="A92" s="25" t="s">
        <v>555</v>
      </c>
      <c r="B92" s="25">
        <v>96151</v>
      </c>
      <c r="C92" s="25" t="s">
        <v>294</v>
      </c>
      <c r="D92" s="25">
        <v>125</v>
      </c>
      <c r="E92" s="25" t="s">
        <v>332</v>
      </c>
      <c r="F92" s="25" t="s">
        <v>3003</v>
      </c>
      <c r="G92" s="25">
        <v>1</v>
      </c>
      <c r="H92" s="25" t="s">
        <v>295</v>
      </c>
      <c r="I92" s="25">
        <v>2.42</v>
      </c>
      <c r="J92" s="25" t="s">
        <v>3003</v>
      </c>
      <c r="K92" s="25" t="s">
        <v>2983</v>
      </c>
      <c r="L92" s="25" t="s">
        <v>2983</v>
      </c>
      <c r="M92" s="25">
        <v>1</v>
      </c>
      <c r="N92" s="25">
        <v>1</v>
      </c>
      <c r="O92" s="25">
        <v>10000</v>
      </c>
      <c r="P92" s="25">
        <v>1</v>
      </c>
      <c r="Q92" s="25">
        <v>2</v>
      </c>
      <c r="R92" s="25">
        <v>2.42</v>
      </c>
      <c r="S92" s="25">
        <v>1</v>
      </c>
      <c r="T92" s="61">
        <v>45107</v>
      </c>
      <c r="U92" s="25"/>
      <c r="V92" s="8"/>
      <c r="W92" s="8"/>
      <c r="X92" s="8"/>
      <c r="Y92" s="8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</row>
    <row r="93" spans="1:176">
      <c r="A93" s="20" t="s">
        <v>681</v>
      </c>
      <c r="B93" s="20">
        <v>96113</v>
      </c>
      <c r="C93" s="20" t="s">
        <v>294</v>
      </c>
      <c r="D93" s="20">
        <v>1</v>
      </c>
      <c r="E93" s="20" t="s">
        <v>295</v>
      </c>
      <c r="F93" s="20" t="s">
        <v>3004</v>
      </c>
      <c r="G93" s="20">
        <v>1</v>
      </c>
      <c r="H93" s="20" t="s">
        <v>295</v>
      </c>
      <c r="I93" s="20">
        <v>2.42</v>
      </c>
      <c r="J93" s="20" t="s">
        <v>3004</v>
      </c>
      <c r="K93" s="20" t="s">
        <v>2433</v>
      </c>
      <c r="L93" s="20" t="s">
        <v>2433</v>
      </c>
      <c r="M93" s="20">
        <v>1</v>
      </c>
      <c r="N93" s="20">
        <v>1</v>
      </c>
      <c r="O93" s="20">
        <v>10000</v>
      </c>
      <c r="P93" s="20">
        <v>1</v>
      </c>
      <c r="Q93" s="20">
        <v>2</v>
      </c>
      <c r="R93" s="20">
        <v>2.42</v>
      </c>
      <c r="S93" s="20">
        <v>1</v>
      </c>
      <c r="T93" s="55">
        <v>45107</v>
      </c>
      <c r="U93" s="20"/>
      <c r="V93" s="8"/>
      <c r="W93" s="8"/>
      <c r="X93" s="8"/>
      <c r="Y93" s="8"/>
    </row>
    <row r="94" spans="1:176" s="83" customFormat="1">
      <c r="A94" s="25" t="s">
        <v>723</v>
      </c>
      <c r="B94" s="25">
        <v>96089</v>
      </c>
      <c r="C94" s="25" t="s">
        <v>294</v>
      </c>
      <c r="D94" s="25">
        <v>1</v>
      </c>
      <c r="E94" s="25" t="s">
        <v>295</v>
      </c>
      <c r="F94" s="25" t="s">
        <v>3005</v>
      </c>
      <c r="G94" s="25">
        <v>1</v>
      </c>
      <c r="H94" s="25" t="s">
        <v>295</v>
      </c>
      <c r="I94" s="25">
        <v>2.5</v>
      </c>
      <c r="J94" s="25" t="s">
        <v>3005</v>
      </c>
      <c r="K94" s="25" t="s">
        <v>2433</v>
      </c>
      <c r="L94" s="25" t="s">
        <v>2433</v>
      </c>
      <c r="M94" s="25">
        <v>1</v>
      </c>
      <c r="N94" s="25">
        <v>1</v>
      </c>
      <c r="O94" s="25">
        <v>10000</v>
      </c>
      <c r="P94" s="25">
        <v>1</v>
      </c>
      <c r="Q94" s="25">
        <v>2</v>
      </c>
      <c r="R94" s="25">
        <v>2.5</v>
      </c>
      <c r="S94" s="25">
        <v>1</v>
      </c>
      <c r="T94" s="61">
        <v>45107</v>
      </c>
      <c r="U94" s="25"/>
      <c r="V94" s="8"/>
      <c r="W94" s="8"/>
      <c r="X94" s="8"/>
      <c r="Y94" s="8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</row>
    <row r="95" spans="1:176">
      <c r="A95" s="20" t="s">
        <v>213</v>
      </c>
      <c r="B95" s="20">
        <v>96096</v>
      </c>
      <c r="C95" s="20" t="s">
        <v>294</v>
      </c>
      <c r="D95" s="20">
        <v>1000</v>
      </c>
      <c r="E95" s="20" t="s">
        <v>332</v>
      </c>
      <c r="F95" s="20" t="s">
        <v>3006</v>
      </c>
      <c r="G95" s="20">
        <v>1</v>
      </c>
      <c r="H95" s="20" t="s">
        <v>382</v>
      </c>
      <c r="I95" s="20">
        <v>2.5</v>
      </c>
      <c r="J95" s="20" t="s">
        <v>3006</v>
      </c>
      <c r="K95" s="20" t="s">
        <v>239</v>
      </c>
      <c r="L95" s="20" t="s">
        <v>239</v>
      </c>
      <c r="M95" s="20">
        <v>1</v>
      </c>
      <c r="N95" s="20">
        <v>1</v>
      </c>
      <c r="O95" s="20">
        <v>10000</v>
      </c>
      <c r="P95" s="20">
        <v>1</v>
      </c>
      <c r="Q95" s="20">
        <v>2</v>
      </c>
      <c r="R95" s="20">
        <v>2.5</v>
      </c>
      <c r="S95" s="20">
        <v>1</v>
      </c>
      <c r="T95" s="55">
        <v>45107</v>
      </c>
      <c r="U95" s="20"/>
      <c r="V95" s="8"/>
      <c r="W95" s="8"/>
      <c r="X95" s="8"/>
      <c r="Y95" s="8"/>
    </row>
    <row r="96" spans="1:176" s="83" customFormat="1">
      <c r="A96" s="25" t="s">
        <v>3007</v>
      </c>
      <c r="B96" s="25">
        <v>96067</v>
      </c>
      <c r="C96" s="25" t="s">
        <v>294</v>
      </c>
      <c r="D96" s="25">
        <v>1</v>
      </c>
      <c r="E96" s="25" t="s">
        <v>295</v>
      </c>
      <c r="F96" s="25" t="s">
        <v>3008</v>
      </c>
      <c r="G96" s="25">
        <v>1</v>
      </c>
      <c r="H96" s="25" t="s">
        <v>295</v>
      </c>
      <c r="I96" s="25">
        <v>2.6</v>
      </c>
      <c r="J96" s="25" t="s">
        <v>3008</v>
      </c>
      <c r="K96" s="25" t="s">
        <v>2433</v>
      </c>
      <c r="L96" s="25" t="s">
        <v>2433</v>
      </c>
      <c r="M96" s="25">
        <v>1</v>
      </c>
      <c r="N96" s="25">
        <v>1</v>
      </c>
      <c r="O96" s="25">
        <v>10000</v>
      </c>
      <c r="P96" s="25">
        <v>1</v>
      </c>
      <c r="Q96" s="25">
        <v>2</v>
      </c>
      <c r="R96" s="25">
        <v>2.6</v>
      </c>
      <c r="S96" s="25">
        <v>1</v>
      </c>
      <c r="T96" s="61">
        <v>45107</v>
      </c>
      <c r="U96" s="25"/>
      <c r="V96" s="8"/>
      <c r="W96" s="8"/>
      <c r="X96" s="8"/>
      <c r="Y96" s="8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</row>
    <row r="97" spans="1:176">
      <c r="A97" s="20" t="s">
        <v>592</v>
      </c>
      <c r="B97" s="20">
        <v>96085</v>
      </c>
      <c r="C97" s="20" t="s">
        <v>294</v>
      </c>
      <c r="D97" s="20">
        <v>500</v>
      </c>
      <c r="E97" s="20" t="s">
        <v>332</v>
      </c>
      <c r="F97" s="20" t="s">
        <v>3009</v>
      </c>
      <c r="G97" s="20">
        <v>1</v>
      </c>
      <c r="H97" s="20" t="s">
        <v>2924</v>
      </c>
      <c r="I97" s="20">
        <v>2.65</v>
      </c>
      <c r="J97" s="20" t="s">
        <v>3009</v>
      </c>
      <c r="K97" s="20" t="s">
        <v>2901</v>
      </c>
      <c r="L97" s="20" t="s">
        <v>2901</v>
      </c>
      <c r="M97" s="20">
        <v>1</v>
      </c>
      <c r="N97" s="20">
        <v>1</v>
      </c>
      <c r="O97" s="20">
        <v>10000</v>
      </c>
      <c r="P97" s="20">
        <v>1</v>
      </c>
      <c r="Q97" s="20">
        <v>2</v>
      </c>
      <c r="R97" s="20">
        <v>2.65</v>
      </c>
      <c r="S97" s="20">
        <v>1</v>
      </c>
      <c r="T97" s="55">
        <v>45107</v>
      </c>
      <c r="U97" s="20"/>
      <c r="V97" s="8"/>
      <c r="W97" s="8"/>
      <c r="X97" s="8"/>
      <c r="Y97" s="8"/>
    </row>
    <row r="98" spans="1:176" s="83" customFormat="1">
      <c r="A98" s="25" t="s">
        <v>624</v>
      </c>
      <c r="B98" s="25">
        <v>96084</v>
      </c>
      <c r="C98" s="25" t="s">
        <v>294</v>
      </c>
      <c r="D98" s="25">
        <v>500</v>
      </c>
      <c r="E98" s="25" t="s">
        <v>332</v>
      </c>
      <c r="F98" s="25" t="s">
        <v>3010</v>
      </c>
      <c r="G98" s="25">
        <v>1</v>
      </c>
      <c r="H98" s="25" t="s">
        <v>2924</v>
      </c>
      <c r="I98" s="25">
        <v>2.65</v>
      </c>
      <c r="J98" s="25" t="s">
        <v>3010</v>
      </c>
      <c r="K98" s="25" t="s">
        <v>2433</v>
      </c>
      <c r="L98" s="25" t="s">
        <v>2433</v>
      </c>
      <c r="M98" s="25">
        <v>1</v>
      </c>
      <c r="N98" s="25">
        <v>1</v>
      </c>
      <c r="O98" s="25">
        <v>10000</v>
      </c>
      <c r="P98" s="25">
        <v>1</v>
      </c>
      <c r="Q98" s="25">
        <v>2</v>
      </c>
      <c r="R98" s="25">
        <v>2.65</v>
      </c>
      <c r="S98" s="25">
        <v>1</v>
      </c>
      <c r="T98" s="61">
        <v>45107</v>
      </c>
      <c r="U98" s="25"/>
      <c r="V98" s="8"/>
      <c r="W98" s="8"/>
      <c r="X98" s="8"/>
      <c r="Y98" s="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</row>
    <row r="99" spans="1:176">
      <c r="A99" s="20">
        <v>96088</v>
      </c>
      <c r="B99" s="20">
        <v>96088</v>
      </c>
      <c r="C99" s="20" t="s">
        <v>294</v>
      </c>
      <c r="D99" s="20">
        <v>500</v>
      </c>
      <c r="E99" s="20" t="s">
        <v>332</v>
      </c>
      <c r="F99" s="20" t="s">
        <v>3011</v>
      </c>
      <c r="G99" s="20">
        <v>1</v>
      </c>
      <c r="H99" s="20" t="s">
        <v>2924</v>
      </c>
      <c r="I99" s="20">
        <v>2.65</v>
      </c>
      <c r="J99" s="20" t="s">
        <v>3011</v>
      </c>
      <c r="K99" s="20" t="s">
        <v>2901</v>
      </c>
      <c r="L99" s="20" t="s">
        <v>2901</v>
      </c>
      <c r="M99" s="20">
        <v>1</v>
      </c>
      <c r="N99" s="20">
        <v>1</v>
      </c>
      <c r="O99" s="20">
        <v>10000</v>
      </c>
      <c r="P99" s="20">
        <v>1</v>
      </c>
      <c r="Q99" s="20">
        <v>2</v>
      </c>
      <c r="R99" s="20">
        <v>2.65</v>
      </c>
      <c r="S99" s="20">
        <v>1</v>
      </c>
      <c r="T99" s="55">
        <v>45107</v>
      </c>
      <c r="U99" s="20"/>
      <c r="V99" s="8"/>
      <c r="W99" s="8"/>
      <c r="X99" s="8"/>
      <c r="Y99" s="8"/>
    </row>
    <row r="100" spans="1:176" s="83" customFormat="1">
      <c r="A100" s="25" t="s">
        <v>675</v>
      </c>
      <c r="B100" s="25">
        <v>96088</v>
      </c>
      <c r="C100" s="25" t="s">
        <v>294</v>
      </c>
      <c r="D100" s="25">
        <v>500</v>
      </c>
      <c r="E100" s="25" t="s">
        <v>332</v>
      </c>
      <c r="F100" s="25" t="s">
        <v>3011</v>
      </c>
      <c r="G100" s="25">
        <v>1</v>
      </c>
      <c r="H100" s="25" t="s">
        <v>2924</v>
      </c>
      <c r="I100" s="25">
        <v>2.65</v>
      </c>
      <c r="J100" s="25" t="s">
        <v>3011</v>
      </c>
      <c r="K100" s="25" t="s">
        <v>2901</v>
      </c>
      <c r="L100" s="25" t="s">
        <v>2901</v>
      </c>
      <c r="M100" s="25">
        <v>1</v>
      </c>
      <c r="N100" s="25">
        <v>1</v>
      </c>
      <c r="O100" s="25">
        <v>10000</v>
      </c>
      <c r="P100" s="25">
        <v>1</v>
      </c>
      <c r="Q100" s="25">
        <v>2</v>
      </c>
      <c r="R100" s="25">
        <v>2.65</v>
      </c>
      <c r="S100" s="25">
        <v>1</v>
      </c>
      <c r="T100" s="61">
        <v>45107</v>
      </c>
      <c r="U100" s="25"/>
      <c r="V100" s="8"/>
      <c r="W100" s="8"/>
      <c r="X100" s="8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</row>
    <row r="101" spans="1:176">
      <c r="A101" s="20" t="s">
        <v>477</v>
      </c>
      <c r="B101" s="20">
        <v>96033</v>
      </c>
      <c r="C101" s="20" t="s">
        <v>294</v>
      </c>
      <c r="D101" s="20">
        <v>1</v>
      </c>
      <c r="E101" s="20" t="s">
        <v>295</v>
      </c>
      <c r="F101" s="20" t="s">
        <v>3012</v>
      </c>
      <c r="G101" s="20">
        <v>1</v>
      </c>
      <c r="H101" s="20" t="s">
        <v>295</v>
      </c>
      <c r="I101" s="20">
        <v>2.67</v>
      </c>
      <c r="J101" s="20" t="s">
        <v>3012</v>
      </c>
      <c r="K101" s="20" t="s">
        <v>2433</v>
      </c>
      <c r="L101" s="20" t="s">
        <v>2433</v>
      </c>
      <c r="M101" s="20">
        <v>1</v>
      </c>
      <c r="N101" s="20">
        <v>1</v>
      </c>
      <c r="O101" s="20">
        <v>10000</v>
      </c>
      <c r="P101" s="20">
        <v>1</v>
      </c>
      <c r="Q101" s="20">
        <v>2</v>
      </c>
      <c r="R101" s="20">
        <v>2.67</v>
      </c>
      <c r="S101" s="20">
        <v>1</v>
      </c>
      <c r="T101" s="55">
        <v>45107</v>
      </c>
      <c r="U101" s="20"/>
      <c r="V101" s="8"/>
      <c r="W101" s="8"/>
      <c r="X101" s="8"/>
      <c r="Y101" s="8"/>
    </row>
    <row r="102" spans="1:176" s="83" customFormat="1">
      <c r="A102" s="25" t="s">
        <v>1360</v>
      </c>
      <c r="B102" s="25">
        <v>96022</v>
      </c>
      <c r="C102" s="25" t="s">
        <v>294</v>
      </c>
      <c r="D102" s="25">
        <v>1000</v>
      </c>
      <c r="E102" s="25" t="s">
        <v>332</v>
      </c>
      <c r="F102" s="25" t="s">
        <v>712</v>
      </c>
      <c r="G102" s="25">
        <v>1</v>
      </c>
      <c r="H102" s="25" t="s">
        <v>382</v>
      </c>
      <c r="I102" s="25">
        <v>2.7</v>
      </c>
      <c r="J102" s="25" t="s">
        <v>712</v>
      </c>
      <c r="K102" s="25" t="s">
        <v>239</v>
      </c>
      <c r="L102" s="25" t="s">
        <v>239</v>
      </c>
      <c r="M102" s="25">
        <v>1</v>
      </c>
      <c r="N102" s="25">
        <v>1</v>
      </c>
      <c r="O102" s="25">
        <v>10000</v>
      </c>
      <c r="P102" s="25">
        <v>1</v>
      </c>
      <c r="Q102" s="25">
        <v>2</v>
      </c>
      <c r="R102" s="25">
        <v>2.7</v>
      </c>
      <c r="S102" s="25">
        <v>1</v>
      </c>
      <c r="T102" s="61">
        <v>45107</v>
      </c>
      <c r="U102" s="25"/>
      <c r="V102" s="8"/>
      <c r="W102" s="8"/>
      <c r="X102" s="8"/>
      <c r="Y102" s="8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</row>
    <row r="103" spans="1:176">
      <c r="A103" s="20" t="s">
        <v>613</v>
      </c>
      <c r="B103" s="20">
        <v>96026</v>
      </c>
      <c r="C103" s="20" t="s">
        <v>294</v>
      </c>
      <c r="D103" s="20">
        <v>1</v>
      </c>
      <c r="E103" s="20" t="s">
        <v>295</v>
      </c>
      <c r="F103" s="20" t="s">
        <v>3013</v>
      </c>
      <c r="G103" s="20">
        <v>1</v>
      </c>
      <c r="H103" s="20" t="s">
        <v>295</v>
      </c>
      <c r="I103" s="20">
        <v>2.75</v>
      </c>
      <c r="J103" s="20" t="s">
        <v>3013</v>
      </c>
      <c r="K103" s="20" t="s">
        <v>2983</v>
      </c>
      <c r="L103" s="20" t="s">
        <v>2983</v>
      </c>
      <c r="M103" s="20">
        <v>1</v>
      </c>
      <c r="N103" s="20">
        <v>1</v>
      </c>
      <c r="O103" s="20">
        <v>10000</v>
      </c>
      <c r="P103" s="20">
        <v>1</v>
      </c>
      <c r="Q103" s="20">
        <v>2</v>
      </c>
      <c r="R103" s="20">
        <v>2.75</v>
      </c>
      <c r="S103" s="20">
        <v>1</v>
      </c>
      <c r="T103" s="55">
        <v>45107</v>
      </c>
      <c r="U103" s="20"/>
      <c r="V103" s="8"/>
      <c r="W103" s="8"/>
      <c r="X103" s="8"/>
      <c r="Y103" s="8"/>
    </row>
    <row r="104" spans="1:176" s="83" customFormat="1">
      <c r="A104" s="25" t="s">
        <v>1267</v>
      </c>
      <c r="B104" s="25">
        <v>96181</v>
      </c>
      <c r="C104" s="25" t="s">
        <v>294</v>
      </c>
      <c r="D104" s="25">
        <v>1000</v>
      </c>
      <c r="E104" s="25" t="s">
        <v>332</v>
      </c>
      <c r="F104" s="25" t="s">
        <v>3014</v>
      </c>
      <c r="G104" s="25">
        <v>1</v>
      </c>
      <c r="H104" s="25" t="s">
        <v>382</v>
      </c>
      <c r="I104" s="25">
        <v>2.76</v>
      </c>
      <c r="J104" s="25" t="s">
        <v>3014</v>
      </c>
      <c r="K104" s="25" t="s">
        <v>239</v>
      </c>
      <c r="L104" s="25" t="s">
        <v>239</v>
      </c>
      <c r="M104" s="25">
        <v>1</v>
      </c>
      <c r="N104" s="25">
        <v>1</v>
      </c>
      <c r="O104" s="25">
        <v>10000</v>
      </c>
      <c r="P104" s="25">
        <v>1</v>
      </c>
      <c r="Q104" s="25">
        <v>2</v>
      </c>
      <c r="R104" s="25">
        <v>2.76</v>
      </c>
      <c r="S104" s="25">
        <v>1</v>
      </c>
      <c r="T104" s="61">
        <v>45107</v>
      </c>
      <c r="U104" s="25"/>
      <c r="V104" s="8"/>
      <c r="W104" s="8"/>
      <c r="X104" s="8"/>
      <c r="Y104" s="8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</row>
    <row r="105" spans="1:176">
      <c r="A105" s="20" t="s">
        <v>448</v>
      </c>
      <c r="B105" s="20">
        <v>96075</v>
      </c>
      <c r="C105" s="20" t="s">
        <v>294</v>
      </c>
      <c r="D105" s="20">
        <v>1000</v>
      </c>
      <c r="E105" s="20" t="s">
        <v>332</v>
      </c>
      <c r="F105" s="20" t="s">
        <v>3015</v>
      </c>
      <c r="G105" s="20">
        <v>1</v>
      </c>
      <c r="H105" s="20" t="s">
        <v>382</v>
      </c>
      <c r="I105" s="20">
        <v>2.76</v>
      </c>
      <c r="J105" s="20" t="s">
        <v>3015</v>
      </c>
      <c r="K105" s="20" t="s">
        <v>239</v>
      </c>
      <c r="L105" s="20" t="s">
        <v>239</v>
      </c>
      <c r="M105" s="20">
        <v>1</v>
      </c>
      <c r="N105" s="20">
        <v>1</v>
      </c>
      <c r="O105" s="20">
        <v>10000</v>
      </c>
      <c r="P105" s="20">
        <v>1</v>
      </c>
      <c r="Q105" s="20">
        <v>2</v>
      </c>
      <c r="R105" s="20">
        <v>2.76</v>
      </c>
      <c r="S105" s="20">
        <v>1</v>
      </c>
      <c r="T105" s="55">
        <v>45107</v>
      </c>
      <c r="U105" s="20"/>
      <c r="V105" s="8"/>
      <c r="W105" s="8"/>
      <c r="X105" s="8"/>
      <c r="Y105" s="8"/>
    </row>
    <row r="106" spans="1:176" s="83" customFormat="1">
      <c r="A106" s="25" t="s">
        <v>3016</v>
      </c>
      <c r="B106" s="25" t="s">
        <v>3017</v>
      </c>
      <c r="C106" s="25" t="s">
        <v>294</v>
      </c>
      <c r="D106" s="25">
        <v>200</v>
      </c>
      <c r="E106" s="25" t="s">
        <v>332</v>
      </c>
      <c r="F106" s="25" t="s">
        <v>3018</v>
      </c>
      <c r="G106" s="25">
        <v>1</v>
      </c>
      <c r="H106" s="25" t="s">
        <v>295</v>
      </c>
      <c r="I106" s="25">
        <v>3</v>
      </c>
      <c r="J106" s="25" t="s">
        <v>3018</v>
      </c>
      <c r="K106" s="25" t="s">
        <v>3019</v>
      </c>
      <c r="L106" s="25" t="s">
        <v>3019</v>
      </c>
      <c r="M106" s="25">
        <v>1</v>
      </c>
      <c r="N106" s="25">
        <v>1</v>
      </c>
      <c r="O106" s="25">
        <v>10000</v>
      </c>
      <c r="P106" s="25">
        <v>1</v>
      </c>
      <c r="Q106" s="25">
        <v>2</v>
      </c>
      <c r="R106" s="25">
        <v>3</v>
      </c>
      <c r="S106" s="25">
        <v>1</v>
      </c>
      <c r="T106" s="61">
        <v>45107</v>
      </c>
      <c r="U106" s="25"/>
      <c r="V106" s="8"/>
      <c r="W106" s="8"/>
      <c r="X106" s="8"/>
      <c r="Y106" s="8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</row>
    <row r="107" spans="1:176">
      <c r="A107" s="20" t="s">
        <v>896</v>
      </c>
      <c r="B107" s="20">
        <v>98036</v>
      </c>
      <c r="C107" s="20" t="s">
        <v>294</v>
      </c>
      <c r="D107" s="20">
        <v>1000</v>
      </c>
      <c r="E107" s="20" t="s">
        <v>332</v>
      </c>
      <c r="F107" s="20" t="s">
        <v>3020</v>
      </c>
      <c r="G107" s="20">
        <v>1</v>
      </c>
      <c r="H107" s="20" t="s">
        <v>382</v>
      </c>
      <c r="I107" s="20">
        <v>3</v>
      </c>
      <c r="J107" s="20" t="s">
        <v>3020</v>
      </c>
      <c r="K107" s="20" t="s">
        <v>239</v>
      </c>
      <c r="L107" s="20" t="s">
        <v>239</v>
      </c>
      <c r="M107" s="20">
        <v>1</v>
      </c>
      <c r="N107" s="20">
        <v>1</v>
      </c>
      <c r="O107" s="20">
        <v>10000</v>
      </c>
      <c r="P107" s="20">
        <v>1</v>
      </c>
      <c r="Q107" s="20">
        <v>2</v>
      </c>
      <c r="R107" s="20">
        <v>3</v>
      </c>
      <c r="S107" s="20">
        <v>1</v>
      </c>
      <c r="T107" s="55">
        <v>45107</v>
      </c>
      <c r="U107" s="20"/>
      <c r="V107" s="8"/>
      <c r="W107" s="8"/>
      <c r="X107" s="8"/>
      <c r="Y107" s="8"/>
    </row>
    <row r="108" spans="1:176" s="83" customFormat="1">
      <c r="A108" s="25" t="s">
        <v>474</v>
      </c>
      <c r="B108" s="25">
        <v>96044</v>
      </c>
      <c r="C108" s="25" t="s">
        <v>294</v>
      </c>
      <c r="D108" s="25">
        <v>1</v>
      </c>
      <c r="E108" s="25" t="s">
        <v>295</v>
      </c>
      <c r="F108" s="25" t="s">
        <v>3021</v>
      </c>
      <c r="G108" s="25">
        <v>1</v>
      </c>
      <c r="H108" s="25" t="s">
        <v>2924</v>
      </c>
      <c r="I108" s="25">
        <v>3</v>
      </c>
      <c r="J108" s="25" t="s">
        <v>3021</v>
      </c>
      <c r="K108" s="25" t="s">
        <v>2901</v>
      </c>
      <c r="L108" s="25" t="s">
        <v>2901</v>
      </c>
      <c r="M108" s="25">
        <v>1</v>
      </c>
      <c r="N108" s="25">
        <v>1</v>
      </c>
      <c r="O108" s="25">
        <v>10000</v>
      </c>
      <c r="P108" s="25">
        <v>1</v>
      </c>
      <c r="Q108" s="25">
        <v>2</v>
      </c>
      <c r="R108" s="25">
        <v>3</v>
      </c>
      <c r="S108" s="25">
        <v>1</v>
      </c>
      <c r="T108" s="61">
        <v>45107</v>
      </c>
      <c r="U108" s="25"/>
      <c r="V108" s="8"/>
      <c r="W108" s="8"/>
      <c r="X108" s="8"/>
      <c r="Y108" s="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</row>
    <row r="109" spans="1:176">
      <c r="A109" s="20" t="s">
        <v>300</v>
      </c>
      <c r="B109" s="20">
        <v>96204</v>
      </c>
      <c r="C109" s="20" t="s">
        <v>294</v>
      </c>
      <c r="D109" s="20">
        <v>1</v>
      </c>
      <c r="E109" s="20" t="s">
        <v>295</v>
      </c>
      <c r="F109" s="20" t="s">
        <v>3022</v>
      </c>
      <c r="G109" s="20">
        <v>6</v>
      </c>
      <c r="H109" s="20" t="s">
        <v>295</v>
      </c>
      <c r="I109" s="20">
        <v>0.52</v>
      </c>
      <c r="J109" s="20" t="s">
        <v>3022</v>
      </c>
      <c r="K109" s="20" t="s">
        <v>215</v>
      </c>
      <c r="L109" s="20" t="s">
        <v>215</v>
      </c>
      <c r="M109" s="20">
        <v>6</v>
      </c>
      <c r="N109" s="20">
        <v>1</v>
      </c>
      <c r="O109" s="20">
        <v>10000</v>
      </c>
      <c r="P109" s="20">
        <v>1</v>
      </c>
      <c r="Q109" s="20">
        <v>2</v>
      </c>
      <c r="R109" s="20">
        <v>3.12</v>
      </c>
      <c r="S109" s="20">
        <v>1</v>
      </c>
      <c r="T109" s="55">
        <v>45107</v>
      </c>
      <c r="U109" s="20"/>
      <c r="V109" s="8"/>
      <c r="W109" s="8"/>
      <c r="X109" s="8"/>
      <c r="Y109" s="8"/>
    </row>
    <row r="110" spans="1:176" s="83" customFormat="1">
      <c r="A110" s="25" t="s">
        <v>776</v>
      </c>
      <c r="B110" s="25">
        <v>97718</v>
      </c>
      <c r="C110" s="25" t="s">
        <v>294</v>
      </c>
      <c r="D110" s="25">
        <v>20</v>
      </c>
      <c r="E110" s="25" t="s">
        <v>332</v>
      </c>
      <c r="F110" s="25" t="s">
        <v>3023</v>
      </c>
      <c r="G110" s="25">
        <v>1</v>
      </c>
      <c r="H110" s="25" t="s">
        <v>2924</v>
      </c>
      <c r="I110" s="25">
        <v>3.15</v>
      </c>
      <c r="J110" s="25" t="s">
        <v>3023</v>
      </c>
      <c r="K110" s="25" t="s">
        <v>3024</v>
      </c>
      <c r="L110" s="25" t="s">
        <v>3024</v>
      </c>
      <c r="M110" s="25">
        <v>1</v>
      </c>
      <c r="N110" s="25">
        <v>1</v>
      </c>
      <c r="O110" s="25">
        <v>10000</v>
      </c>
      <c r="P110" s="25">
        <v>1</v>
      </c>
      <c r="Q110" s="25">
        <v>2</v>
      </c>
      <c r="R110" s="25">
        <v>3.15</v>
      </c>
      <c r="S110" s="25">
        <v>1</v>
      </c>
      <c r="T110" s="61">
        <v>45107</v>
      </c>
      <c r="U110" s="25"/>
      <c r="V110" s="8"/>
      <c r="W110" s="8"/>
      <c r="X110" s="8"/>
      <c r="Y110" s="8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</row>
    <row r="111" spans="1:176">
      <c r="A111" s="20" t="s">
        <v>678</v>
      </c>
      <c r="B111" s="20">
        <v>96112</v>
      </c>
      <c r="C111" s="20" t="s">
        <v>294</v>
      </c>
      <c r="D111" s="20">
        <v>1</v>
      </c>
      <c r="E111" s="20" t="s">
        <v>295</v>
      </c>
      <c r="F111" s="20" t="s">
        <v>3025</v>
      </c>
      <c r="G111" s="20">
        <v>1</v>
      </c>
      <c r="H111" s="20" t="s">
        <v>295</v>
      </c>
      <c r="I111" s="20">
        <v>3.17</v>
      </c>
      <c r="J111" s="20" t="s">
        <v>3025</v>
      </c>
      <c r="K111" s="20" t="s">
        <v>2433</v>
      </c>
      <c r="L111" s="20" t="s">
        <v>2433</v>
      </c>
      <c r="M111" s="20">
        <v>1</v>
      </c>
      <c r="N111" s="20">
        <v>1</v>
      </c>
      <c r="O111" s="20">
        <v>10000</v>
      </c>
      <c r="P111" s="20">
        <v>1</v>
      </c>
      <c r="Q111" s="20">
        <v>2</v>
      </c>
      <c r="R111" s="20">
        <v>3.17</v>
      </c>
      <c r="S111" s="20">
        <v>1</v>
      </c>
      <c r="T111" s="55">
        <v>45107</v>
      </c>
      <c r="U111" s="20"/>
      <c r="V111" s="8"/>
      <c r="W111" s="8"/>
      <c r="X111" s="8"/>
      <c r="Y111" s="8"/>
    </row>
    <row r="112" spans="1:176" s="83" customFormat="1">
      <c r="A112" s="25" t="s">
        <v>303</v>
      </c>
      <c r="B112" s="25">
        <v>96238</v>
      </c>
      <c r="C112" s="25" t="s">
        <v>294</v>
      </c>
      <c r="D112" s="25">
        <v>1</v>
      </c>
      <c r="E112" s="25" t="s">
        <v>295</v>
      </c>
      <c r="F112" s="25" t="s">
        <v>3026</v>
      </c>
      <c r="G112" s="25">
        <v>4</v>
      </c>
      <c r="H112" s="25" t="s">
        <v>295</v>
      </c>
      <c r="I112" s="25">
        <v>0.8</v>
      </c>
      <c r="J112" s="25" t="s">
        <v>3026</v>
      </c>
      <c r="K112" s="25" t="s">
        <v>2433</v>
      </c>
      <c r="L112" s="25" t="s">
        <v>2433</v>
      </c>
      <c r="M112" s="25">
        <v>4</v>
      </c>
      <c r="N112" s="25">
        <v>1</v>
      </c>
      <c r="O112" s="25">
        <v>10000</v>
      </c>
      <c r="P112" s="25">
        <v>1</v>
      </c>
      <c r="Q112" s="25">
        <v>2</v>
      </c>
      <c r="R112" s="25">
        <v>3.2</v>
      </c>
      <c r="S112" s="25">
        <v>1</v>
      </c>
      <c r="T112" s="61">
        <v>45107</v>
      </c>
      <c r="U112" s="25"/>
      <c r="V112" s="8"/>
      <c r="W112" s="8"/>
      <c r="X112" s="8"/>
      <c r="Y112" s="8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</row>
    <row r="113" spans="1:176">
      <c r="A113" s="20" t="s">
        <v>1031</v>
      </c>
      <c r="B113" s="20">
        <v>98292</v>
      </c>
      <c r="C113" s="20" t="s">
        <v>294</v>
      </c>
      <c r="D113" s="20">
        <v>2000</v>
      </c>
      <c r="E113" s="20" t="s">
        <v>332</v>
      </c>
      <c r="F113" s="20" t="s">
        <v>3027</v>
      </c>
      <c r="G113" s="20">
        <v>2</v>
      </c>
      <c r="H113" s="20" t="s">
        <v>382</v>
      </c>
      <c r="I113" s="20">
        <v>1.6</v>
      </c>
      <c r="J113" s="20" t="s">
        <v>3027</v>
      </c>
      <c r="K113" s="20" t="s">
        <v>182</v>
      </c>
      <c r="L113" s="20" t="s">
        <v>182</v>
      </c>
      <c r="M113" s="20">
        <v>2</v>
      </c>
      <c r="N113" s="20">
        <v>1</v>
      </c>
      <c r="O113" s="20">
        <v>10000</v>
      </c>
      <c r="P113" s="20">
        <v>1</v>
      </c>
      <c r="Q113" s="20">
        <v>2</v>
      </c>
      <c r="R113" s="20">
        <v>3.2</v>
      </c>
      <c r="S113" s="20">
        <v>1</v>
      </c>
      <c r="T113" s="55">
        <v>45107</v>
      </c>
      <c r="U113" s="20"/>
      <c r="V113" s="8"/>
      <c r="W113" s="8"/>
      <c r="X113" s="8"/>
      <c r="Y113" s="8"/>
    </row>
    <row r="114" spans="1:176" s="83" customFormat="1">
      <c r="A114" s="25" t="s">
        <v>729</v>
      </c>
      <c r="B114" s="25">
        <v>98303</v>
      </c>
      <c r="C114" s="25" t="s">
        <v>294</v>
      </c>
      <c r="D114" s="25">
        <v>2000</v>
      </c>
      <c r="E114" s="25" t="s">
        <v>332</v>
      </c>
      <c r="F114" s="25" t="s">
        <v>3028</v>
      </c>
      <c r="G114" s="25">
        <v>2</v>
      </c>
      <c r="H114" s="25" t="s">
        <v>382</v>
      </c>
      <c r="I114" s="25">
        <v>1.6</v>
      </c>
      <c r="J114" s="25" t="s">
        <v>3028</v>
      </c>
      <c r="K114" s="25" t="s">
        <v>182</v>
      </c>
      <c r="L114" s="25" t="s">
        <v>182</v>
      </c>
      <c r="M114" s="25">
        <v>2</v>
      </c>
      <c r="N114" s="25">
        <v>1</v>
      </c>
      <c r="O114" s="25">
        <v>10000</v>
      </c>
      <c r="P114" s="25">
        <v>1</v>
      </c>
      <c r="Q114" s="25">
        <v>2</v>
      </c>
      <c r="R114" s="25">
        <v>3.2</v>
      </c>
      <c r="S114" s="25">
        <v>1</v>
      </c>
      <c r="T114" s="61">
        <v>45107</v>
      </c>
      <c r="U114" s="25"/>
      <c r="V114" s="8"/>
      <c r="W114" s="8"/>
      <c r="X114" s="8"/>
      <c r="Y114" s="8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</row>
    <row r="115" spans="1:176">
      <c r="A115" s="20" t="s">
        <v>3029</v>
      </c>
      <c r="B115" s="20">
        <v>98341</v>
      </c>
      <c r="C115" s="20" t="s">
        <v>294</v>
      </c>
      <c r="D115" s="20">
        <v>2000</v>
      </c>
      <c r="E115" s="20" t="s">
        <v>332</v>
      </c>
      <c r="F115" s="20" t="s">
        <v>3030</v>
      </c>
      <c r="G115" s="20">
        <v>2</v>
      </c>
      <c r="H115" s="20" t="s">
        <v>382</v>
      </c>
      <c r="I115" s="20">
        <v>1.6</v>
      </c>
      <c r="J115" s="20" t="s">
        <v>3030</v>
      </c>
      <c r="K115" s="20" t="s">
        <v>182</v>
      </c>
      <c r="L115" s="20" t="s">
        <v>182</v>
      </c>
      <c r="M115" s="20">
        <v>2</v>
      </c>
      <c r="N115" s="20">
        <v>1</v>
      </c>
      <c r="O115" s="20">
        <v>10000</v>
      </c>
      <c r="P115" s="20">
        <v>1</v>
      </c>
      <c r="Q115" s="20">
        <v>2</v>
      </c>
      <c r="R115" s="20">
        <v>3.2</v>
      </c>
      <c r="S115" s="20">
        <v>1</v>
      </c>
      <c r="T115" s="55">
        <v>45107</v>
      </c>
      <c r="U115" s="20"/>
      <c r="V115" s="8"/>
      <c r="W115" s="8"/>
      <c r="X115" s="8"/>
      <c r="Y115" s="8"/>
    </row>
    <row r="116" spans="1:176" s="83" customFormat="1">
      <c r="A116" s="25" t="s">
        <v>1048</v>
      </c>
      <c r="B116" s="25">
        <v>96159</v>
      </c>
      <c r="C116" s="25" t="s">
        <v>294</v>
      </c>
      <c r="D116" s="25">
        <v>500</v>
      </c>
      <c r="E116" s="25" t="s">
        <v>332</v>
      </c>
      <c r="F116" s="25" t="s">
        <v>3031</v>
      </c>
      <c r="G116" s="25">
        <v>1</v>
      </c>
      <c r="H116" s="25" t="s">
        <v>295</v>
      </c>
      <c r="I116" s="25">
        <v>3.2</v>
      </c>
      <c r="J116" s="25" t="s">
        <v>3031</v>
      </c>
      <c r="K116" s="25" t="s">
        <v>262</v>
      </c>
      <c r="L116" s="25" t="s">
        <v>262</v>
      </c>
      <c r="M116" s="25">
        <v>1</v>
      </c>
      <c r="N116" s="25">
        <v>1</v>
      </c>
      <c r="O116" s="25">
        <v>1000</v>
      </c>
      <c r="P116" s="25">
        <v>1</v>
      </c>
      <c r="Q116" s="25">
        <v>1</v>
      </c>
      <c r="R116" s="25">
        <v>3.2</v>
      </c>
      <c r="S116" s="25">
        <v>1</v>
      </c>
      <c r="T116" s="61">
        <v>45107</v>
      </c>
      <c r="U116" s="25"/>
      <c r="V116" s="8"/>
      <c r="W116" s="8"/>
      <c r="X116" s="8"/>
      <c r="Y116" s="8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</row>
    <row r="117" spans="1:176">
      <c r="A117" s="20" t="s">
        <v>771</v>
      </c>
      <c r="B117" s="20">
        <v>96160</v>
      </c>
      <c r="C117" s="20" t="s">
        <v>294</v>
      </c>
      <c r="D117" s="20">
        <v>1000</v>
      </c>
      <c r="E117" s="20" t="s">
        <v>332</v>
      </c>
      <c r="F117" s="20" t="s">
        <v>3032</v>
      </c>
      <c r="G117" s="20">
        <v>1</v>
      </c>
      <c r="H117" s="20" t="s">
        <v>382</v>
      </c>
      <c r="I117" s="20">
        <v>3.2</v>
      </c>
      <c r="J117" s="20" t="s">
        <v>3032</v>
      </c>
      <c r="K117" s="20" t="s">
        <v>239</v>
      </c>
      <c r="L117" s="20" t="s">
        <v>239</v>
      </c>
      <c r="M117" s="20">
        <v>1</v>
      </c>
      <c r="N117" s="20">
        <v>1</v>
      </c>
      <c r="O117" s="20">
        <v>10000</v>
      </c>
      <c r="P117" s="20">
        <v>1</v>
      </c>
      <c r="Q117" s="20">
        <v>2</v>
      </c>
      <c r="R117" s="20">
        <v>3.2</v>
      </c>
      <c r="S117" s="20">
        <v>1</v>
      </c>
      <c r="T117" s="55">
        <v>45107</v>
      </c>
      <c r="U117" s="20"/>
      <c r="V117" s="8"/>
      <c r="W117" s="8"/>
      <c r="X117" s="8"/>
      <c r="Y117" s="8"/>
    </row>
    <row r="118" spans="1:176" s="83" customFormat="1">
      <c r="A118" s="25" t="s">
        <v>641</v>
      </c>
      <c r="B118" s="25">
        <v>96164</v>
      </c>
      <c r="C118" s="25" t="s">
        <v>294</v>
      </c>
      <c r="D118" s="25">
        <v>4000</v>
      </c>
      <c r="E118" s="25" t="s">
        <v>332</v>
      </c>
      <c r="F118" s="25" t="s">
        <v>3033</v>
      </c>
      <c r="G118" s="25">
        <v>1</v>
      </c>
      <c r="H118" s="25" t="s">
        <v>382</v>
      </c>
      <c r="I118" s="25">
        <v>3.25</v>
      </c>
      <c r="J118" s="25" t="s">
        <v>3033</v>
      </c>
      <c r="K118" s="25" t="s">
        <v>239</v>
      </c>
      <c r="L118" s="25" t="s">
        <v>239</v>
      </c>
      <c r="M118" s="25">
        <v>1</v>
      </c>
      <c r="N118" s="25">
        <v>1</v>
      </c>
      <c r="O118" s="25">
        <v>10000</v>
      </c>
      <c r="P118" s="25">
        <v>1</v>
      </c>
      <c r="Q118" s="25">
        <v>2</v>
      </c>
      <c r="R118" s="25">
        <v>3.25</v>
      </c>
      <c r="S118" s="25">
        <v>1</v>
      </c>
      <c r="T118" s="61">
        <v>45107</v>
      </c>
      <c r="U118" s="25"/>
      <c r="V118" s="8"/>
      <c r="W118" s="8"/>
      <c r="X118" s="8"/>
      <c r="Y118" s="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</row>
    <row r="119" spans="1:176">
      <c r="A119" s="20" t="s">
        <v>792</v>
      </c>
      <c r="B119" s="20">
        <v>96168</v>
      </c>
      <c r="C119" s="20" t="s">
        <v>294</v>
      </c>
      <c r="D119" s="20">
        <v>500</v>
      </c>
      <c r="E119" s="20" t="s">
        <v>332</v>
      </c>
      <c r="F119" s="20" t="s">
        <v>3034</v>
      </c>
      <c r="G119" s="20">
        <v>1</v>
      </c>
      <c r="H119" s="20" t="s">
        <v>295</v>
      </c>
      <c r="I119" s="20">
        <v>3.25</v>
      </c>
      <c r="J119" s="20" t="s">
        <v>3034</v>
      </c>
      <c r="K119" s="20" t="s">
        <v>2925</v>
      </c>
      <c r="L119" s="20" t="s">
        <v>2925</v>
      </c>
      <c r="M119" s="20">
        <v>1</v>
      </c>
      <c r="N119" s="20">
        <v>1</v>
      </c>
      <c r="O119" s="20">
        <v>10000</v>
      </c>
      <c r="P119" s="20">
        <v>1</v>
      </c>
      <c r="Q119" s="20">
        <v>2</v>
      </c>
      <c r="R119" s="20">
        <v>3.25</v>
      </c>
      <c r="S119" s="20">
        <v>1</v>
      </c>
      <c r="T119" s="55">
        <v>45107</v>
      </c>
      <c r="U119" s="20"/>
      <c r="V119" s="8"/>
      <c r="W119" s="8"/>
      <c r="X119" s="8"/>
      <c r="Y119" s="8"/>
    </row>
    <row r="120" spans="1:176" s="83" customFormat="1">
      <c r="A120" s="25">
        <v>96168</v>
      </c>
      <c r="B120" s="25">
        <v>96168</v>
      </c>
      <c r="C120" s="25" t="s">
        <v>294</v>
      </c>
      <c r="D120" s="25">
        <v>500</v>
      </c>
      <c r="E120" s="25" t="s">
        <v>332</v>
      </c>
      <c r="F120" s="25" t="s">
        <v>3034</v>
      </c>
      <c r="G120" s="25">
        <v>1</v>
      </c>
      <c r="H120" s="25" t="s">
        <v>295</v>
      </c>
      <c r="I120" s="25">
        <v>3.25</v>
      </c>
      <c r="J120" s="25" t="s">
        <v>3034</v>
      </c>
      <c r="K120" s="25" t="s">
        <v>2925</v>
      </c>
      <c r="L120" s="25" t="s">
        <v>2925</v>
      </c>
      <c r="M120" s="25">
        <v>1</v>
      </c>
      <c r="N120" s="25">
        <v>1</v>
      </c>
      <c r="O120" s="25">
        <v>10000</v>
      </c>
      <c r="P120" s="25">
        <v>1</v>
      </c>
      <c r="Q120" s="25">
        <v>2</v>
      </c>
      <c r="R120" s="25">
        <v>3.25</v>
      </c>
      <c r="S120" s="25">
        <v>1</v>
      </c>
      <c r="T120" s="61">
        <v>45107</v>
      </c>
      <c r="U120" s="25"/>
      <c r="V120" s="8"/>
      <c r="W120" s="8"/>
      <c r="X120" s="8"/>
      <c r="Y120" s="8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</row>
    <row r="121" spans="1:176">
      <c r="A121" s="20" t="s">
        <v>254</v>
      </c>
      <c r="B121" s="20">
        <v>96158</v>
      </c>
      <c r="C121" s="20" t="s">
        <v>294</v>
      </c>
      <c r="D121" s="20">
        <v>500</v>
      </c>
      <c r="E121" s="20" t="s">
        <v>332</v>
      </c>
      <c r="F121" s="20" t="s">
        <v>3035</v>
      </c>
      <c r="G121" s="20">
        <v>1</v>
      </c>
      <c r="H121" s="20" t="s">
        <v>2924</v>
      </c>
      <c r="I121" s="20">
        <v>3.4</v>
      </c>
      <c r="J121" s="20" t="s">
        <v>3035</v>
      </c>
      <c r="K121" s="20" t="s">
        <v>2901</v>
      </c>
      <c r="L121" s="20" t="s">
        <v>2901</v>
      </c>
      <c r="M121" s="20">
        <v>1</v>
      </c>
      <c r="N121" s="20">
        <v>1</v>
      </c>
      <c r="O121" s="20">
        <v>10000</v>
      </c>
      <c r="P121" s="20">
        <v>1</v>
      </c>
      <c r="Q121" s="20">
        <v>2</v>
      </c>
      <c r="R121" s="20">
        <v>3.4</v>
      </c>
      <c r="S121" s="20">
        <v>1</v>
      </c>
      <c r="T121" s="55">
        <v>45107</v>
      </c>
      <c r="U121" s="20"/>
      <c r="V121" s="8"/>
      <c r="W121" s="8"/>
      <c r="X121" s="8"/>
      <c r="Y121" s="8"/>
    </row>
    <row r="122" spans="1:176" s="83" customFormat="1">
      <c r="A122" s="25" t="s">
        <v>735</v>
      </c>
      <c r="B122" s="25">
        <v>96115</v>
      </c>
      <c r="C122" s="25" t="s">
        <v>294</v>
      </c>
      <c r="D122" s="25">
        <v>500</v>
      </c>
      <c r="E122" s="25" t="s">
        <v>332</v>
      </c>
      <c r="F122" s="25" t="s">
        <v>3036</v>
      </c>
      <c r="G122" s="25">
        <v>1</v>
      </c>
      <c r="H122" s="25" t="s">
        <v>295</v>
      </c>
      <c r="I122" s="25">
        <v>3.5</v>
      </c>
      <c r="J122" s="25" t="s">
        <v>3036</v>
      </c>
      <c r="K122" s="25" t="s">
        <v>3037</v>
      </c>
      <c r="L122" s="25" t="s">
        <v>3037</v>
      </c>
      <c r="M122" s="25">
        <v>1</v>
      </c>
      <c r="N122" s="25">
        <v>1</v>
      </c>
      <c r="O122" s="25">
        <v>10000</v>
      </c>
      <c r="P122" s="25">
        <v>1</v>
      </c>
      <c r="Q122" s="25">
        <v>2</v>
      </c>
      <c r="R122" s="25">
        <v>3.5</v>
      </c>
      <c r="S122" s="25">
        <v>1</v>
      </c>
      <c r="T122" s="61">
        <v>45107</v>
      </c>
      <c r="U122" s="25"/>
      <c r="V122" s="8"/>
      <c r="W122" s="8"/>
      <c r="X122" s="8"/>
      <c r="Y122" s="8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</row>
    <row r="123" spans="1:176">
      <c r="A123" s="20" t="s">
        <v>664</v>
      </c>
      <c r="B123" s="20">
        <v>96034</v>
      </c>
      <c r="C123" s="20" t="s">
        <v>294</v>
      </c>
      <c r="D123" s="20">
        <v>1</v>
      </c>
      <c r="E123" s="20" t="s">
        <v>295</v>
      </c>
      <c r="F123" s="20" t="s">
        <v>3038</v>
      </c>
      <c r="G123" s="20">
        <v>1</v>
      </c>
      <c r="H123" s="20" t="s">
        <v>295</v>
      </c>
      <c r="I123" s="20">
        <v>3.5</v>
      </c>
      <c r="J123" s="20" t="s">
        <v>3038</v>
      </c>
      <c r="K123" s="20" t="s">
        <v>2433</v>
      </c>
      <c r="L123" s="20" t="s">
        <v>2433</v>
      </c>
      <c r="M123" s="20">
        <v>1</v>
      </c>
      <c r="N123" s="20">
        <v>1</v>
      </c>
      <c r="O123" s="20">
        <v>10000</v>
      </c>
      <c r="P123" s="20">
        <v>1</v>
      </c>
      <c r="Q123" s="20">
        <v>2</v>
      </c>
      <c r="R123" s="20">
        <v>3.5</v>
      </c>
      <c r="S123" s="20">
        <v>1</v>
      </c>
      <c r="T123" s="55">
        <v>45107</v>
      </c>
      <c r="U123" s="20"/>
      <c r="V123" s="8"/>
      <c r="W123" s="8"/>
      <c r="X123" s="8"/>
      <c r="Y123" s="8"/>
    </row>
    <row r="124" spans="1:176" s="83" customFormat="1">
      <c r="A124" s="25" t="s">
        <v>543</v>
      </c>
      <c r="B124" s="25">
        <v>96050</v>
      </c>
      <c r="C124" s="25" t="s">
        <v>294</v>
      </c>
      <c r="D124" s="25">
        <v>500</v>
      </c>
      <c r="E124" s="25" t="s">
        <v>332</v>
      </c>
      <c r="F124" s="25" t="s">
        <v>3039</v>
      </c>
      <c r="G124" s="25">
        <v>1</v>
      </c>
      <c r="H124" s="25" t="s">
        <v>2924</v>
      </c>
      <c r="I124" s="25">
        <v>3.5</v>
      </c>
      <c r="J124" s="25" t="s">
        <v>3039</v>
      </c>
      <c r="K124" s="25" t="s">
        <v>2901</v>
      </c>
      <c r="L124" s="25" t="s">
        <v>2901</v>
      </c>
      <c r="M124" s="25">
        <v>1</v>
      </c>
      <c r="N124" s="25">
        <v>1</v>
      </c>
      <c r="O124" s="25">
        <v>10000</v>
      </c>
      <c r="P124" s="25">
        <v>1</v>
      </c>
      <c r="Q124" s="25">
        <v>2</v>
      </c>
      <c r="R124" s="25">
        <v>3.5</v>
      </c>
      <c r="S124" s="25">
        <v>1</v>
      </c>
      <c r="T124" s="61">
        <v>45107</v>
      </c>
      <c r="U124" s="25"/>
      <c r="V124" s="8"/>
      <c r="W124" s="8"/>
      <c r="X124" s="8"/>
      <c r="Y124" s="8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</row>
    <row r="125" spans="1:176">
      <c r="A125" s="20">
        <v>96115</v>
      </c>
      <c r="B125" s="20">
        <v>96115</v>
      </c>
      <c r="C125" s="20" t="s">
        <v>294</v>
      </c>
      <c r="D125" s="20">
        <v>500</v>
      </c>
      <c r="E125" s="20" t="s">
        <v>332</v>
      </c>
      <c r="F125" s="20" t="s">
        <v>3036</v>
      </c>
      <c r="G125" s="20">
        <v>1</v>
      </c>
      <c r="H125" s="20" t="s">
        <v>295</v>
      </c>
      <c r="I125" s="20">
        <v>3.5</v>
      </c>
      <c r="J125" s="20" t="s">
        <v>3036</v>
      </c>
      <c r="K125" s="20" t="s">
        <v>3037</v>
      </c>
      <c r="L125" s="20" t="s">
        <v>3037</v>
      </c>
      <c r="M125" s="20">
        <v>1</v>
      </c>
      <c r="N125" s="20">
        <v>1</v>
      </c>
      <c r="O125" s="20">
        <v>10000</v>
      </c>
      <c r="P125" s="20">
        <v>1</v>
      </c>
      <c r="Q125" s="20">
        <v>2</v>
      </c>
      <c r="R125" s="20">
        <v>3.5</v>
      </c>
      <c r="S125" s="20">
        <v>1</v>
      </c>
      <c r="T125" s="55">
        <v>45107</v>
      </c>
      <c r="U125" s="20"/>
      <c r="V125" s="8"/>
      <c r="W125" s="8"/>
      <c r="X125" s="8"/>
      <c r="Y125" s="8"/>
    </row>
    <row r="126" spans="1:176" s="83" customFormat="1">
      <c r="A126" s="25" t="s">
        <v>533</v>
      </c>
      <c r="B126" s="25">
        <v>96047</v>
      </c>
      <c r="C126" s="25" t="s">
        <v>294</v>
      </c>
      <c r="D126" s="25">
        <v>500</v>
      </c>
      <c r="E126" s="25" t="s">
        <v>332</v>
      </c>
      <c r="F126" s="25" t="s">
        <v>3040</v>
      </c>
      <c r="G126" s="25">
        <v>1</v>
      </c>
      <c r="H126" s="25" t="s">
        <v>2924</v>
      </c>
      <c r="I126" s="25">
        <v>3.66</v>
      </c>
      <c r="J126" s="25" t="s">
        <v>3040</v>
      </c>
      <c r="K126" s="25" t="s">
        <v>2901</v>
      </c>
      <c r="L126" s="25" t="s">
        <v>2901</v>
      </c>
      <c r="M126" s="25">
        <v>1</v>
      </c>
      <c r="N126" s="25">
        <v>1</v>
      </c>
      <c r="O126" s="25">
        <v>10000</v>
      </c>
      <c r="P126" s="25">
        <v>1</v>
      </c>
      <c r="Q126" s="25">
        <v>2</v>
      </c>
      <c r="R126" s="25">
        <v>3.66</v>
      </c>
      <c r="S126" s="25">
        <v>1</v>
      </c>
      <c r="T126" s="61">
        <v>45107</v>
      </c>
      <c r="U126" s="25"/>
      <c r="V126" s="8"/>
      <c r="W126" s="8"/>
      <c r="X126" s="8"/>
      <c r="Y126" s="8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</row>
    <row r="127" spans="1:176">
      <c r="A127" s="20" t="s">
        <v>1424</v>
      </c>
      <c r="B127" s="20">
        <v>96145</v>
      </c>
      <c r="C127" s="20" t="s">
        <v>294</v>
      </c>
      <c r="D127" s="20">
        <v>1000</v>
      </c>
      <c r="E127" s="20" t="s">
        <v>332</v>
      </c>
      <c r="F127" s="20" t="s">
        <v>3041</v>
      </c>
      <c r="G127" s="20">
        <v>1</v>
      </c>
      <c r="H127" s="20" t="s">
        <v>382</v>
      </c>
      <c r="I127" s="20">
        <v>3.67</v>
      </c>
      <c r="J127" s="20" t="s">
        <v>3041</v>
      </c>
      <c r="K127" s="20" t="s">
        <v>239</v>
      </c>
      <c r="L127" s="20" t="s">
        <v>239</v>
      </c>
      <c r="M127" s="20">
        <v>1</v>
      </c>
      <c r="N127" s="20">
        <v>1</v>
      </c>
      <c r="O127" s="20">
        <v>10000</v>
      </c>
      <c r="P127" s="20">
        <v>1</v>
      </c>
      <c r="Q127" s="20">
        <v>2</v>
      </c>
      <c r="R127" s="20">
        <v>3.67</v>
      </c>
      <c r="S127" s="20">
        <v>1</v>
      </c>
      <c r="T127" s="55">
        <v>45107</v>
      </c>
      <c r="U127" s="20"/>
      <c r="V127" s="8"/>
      <c r="W127" s="8"/>
      <c r="X127" s="8"/>
      <c r="Y127" s="8"/>
    </row>
    <row r="128" spans="1:176" s="83" customFormat="1">
      <c r="A128" s="25" t="s">
        <v>3042</v>
      </c>
      <c r="B128" s="25" t="s">
        <v>3042</v>
      </c>
      <c r="C128" s="25" t="s">
        <v>294</v>
      </c>
      <c r="D128" s="25">
        <v>150</v>
      </c>
      <c r="E128" s="25" t="s">
        <v>332</v>
      </c>
      <c r="F128" s="25" t="s">
        <v>3043</v>
      </c>
      <c r="G128" s="25">
        <v>1</v>
      </c>
      <c r="H128" s="25" t="s">
        <v>295</v>
      </c>
      <c r="I128" s="25">
        <v>3.75</v>
      </c>
      <c r="J128" s="25" t="s">
        <v>3043</v>
      </c>
      <c r="K128" s="25" t="s">
        <v>3044</v>
      </c>
      <c r="L128" s="25" t="s">
        <v>3044</v>
      </c>
      <c r="M128" s="25">
        <v>1</v>
      </c>
      <c r="N128" s="25">
        <v>1</v>
      </c>
      <c r="O128" s="25">
        <v>10000</v>
      </c>
      <c r="P128" s="25">
        <v>1</v>
      </c>
      <c r="Q128" s="25">
        <v>2</v>
      </c>
      <c r="R128" s="25">
        <v>3.75</v>
      </c>
      <c r="S128" s="25">
        <v>1</v>
      </c>
      <c r="T128" s="61">
        <v>45107</v>
      </c>
      <c r="U128" s="25"/>
      <c r="V128" s="8"/>
      <c r="W128" s="8"/>
      <c r="X128" s="8"/>
      <c r="Y128" s="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</row>
    <row r="129" spans="1:176">
      <c r="A129" s="20" t="s">
        <v>3045</v>
      </c>
      <c r="B129" s="20">
        <v>96128</v>
      </c>
      <c r="C129" s="20" t="s">
        <v>294</v>
      </c>
      <c r="D129" s="20">
        <v>1</v>
      </c>
      <c r="E129" s="20" t="s">
        <v>295</v>
      </c>
      <c r="F129" s="20" t="s">
        <v>3046</v>
      </c>
      <c r="G129" s="20">
        <v>1</v>
      </c>
      <c r="H129" s="20" t="s">
        <v>295</v>
      </c>
      <c r="I129" s="20">
        <v>4</v>
      </c>
      <c r="J129" s="20" t="s">
        <v>3046</v>
      </c>
      <c r="K129" s="20" t="s">
        <v>2433</v>
      </c>
      <c r="L129" s="20" t="s">
        <v>2433</v>
      </c>
      <c r="M129" s="20">
        <v>1</v>
      </c>
      <c r="N129" s="20">
        <v>1</v>
      </c>
      <c r="O129" s="20">
        <v>10000</v>
      </c>
      <c r="P129" s="20">
        <v>1</v>
      </c>
      <c r="Q129" s="20">
        <v>2</v>
      </c>
      <c r="R129" s="20">
        <v>4</v>
      </c>
      <c r="S129" s="20">
        <v>1</v>
      </c>
      <c r="T129" s="55">
        <v>45107</v>
      </c>
      <c r="U129" s="20"/>
      <c r="V129" s="8"/>
      <c r="W129" s="8"/>
      <c r="X129" s="8"/>
      <c r="Y129" s="8"/>
    </row>
    <row r="130" spans="1:176" s="83" customFormat="1">
      <c r="A130" s="25" t="s">
        <v>604</v>
      </c>
      <c r="B130" s="25">
        <v>97010</v>
      </c>
      <c r="C130" s="25" t="s">
        <v>294</v>
      </c>
      <c r="D130" s="25">
        <v>1</v>
      </c>
      <c r="E130" s="25" t="s">
        <v>295</v>
      </c>
      <c r="F130" s="25" t="s">
        <v>3047</v>
      </c>
      <c r="G130" s="25">
        <v>1</v>
      </c>
      <c r="H130" s="25" t="s">
        <v>295</v>
      </c>
      <c r="I130" s="25">
        <v>4</v>
      </c>
      <c r="J130" s="25" t="s">
        <v>3047</v>
      </c>
      <c r="K130" s="25" t="s">
        <v>2433</v>
      </c>
      <c r="L130" s="25" t="s">
        <v>2433</v>
      </c>
      <c r="M130" s="25">
        <v>1</v>
      </c>
      <c r="N130" s="25">
        <v>1</v>
      </c>
      <c r="O130" s="25">
        <v>10000</v>
      </c>
      <c r="P130" s="25">
        <v>1</v>
      </c>
      <c r="Q130" s="25">
        <v>2</v>
      </c>
      <c r="R130" s="25">
        <v>4</v>
      </c>
      <c r="S130" s="25">
        <v>1</v>
      </c>
      <c r="T130" s="61">
        <v>45107</v>
      </c>
      <c r="U130" s="25"/>
      <c r="V130" s="8"/>
      <c r="W130" s="8"/>
      <c r="X130" s="8"/>
      <c r="Y130" s="8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</row>
    <row r="131" spans="1:176">
      <c r="A131" s="20" t="s">
        <v>261</v>
      </c>
      <c r="B131" s="20">
        <v>96173</v>
      </c>
      <c r="C131" s="20" t="s">
        <v>294</v>
      </c>
      <c r="D131" s="20">
        <v>500</v>
      </c>
      <c r="E131" s="20" t="s">
        <v>332</v>
      </c>
      <c r="F131" s="20" t="s">
        <v>3048</v>
      </c>
      <c r="G131" s="20">
        <v>1</v>
      </c>
      <c r="H131" s="20" t="s">
        <v>295</v>
      </c>
      <c r="I131" s="20">
        <v>4.38</v>
      </c>
      <c r="J131" s="20" t="s">
        <v>3048</v>
      </c>
      <c r="K131" s="20" t="s">
        <v>2433</v>
      </c>
      <c r="L131" s="20" t="s">
        <v>2433</v>
      </c>
      <c r="M131" s="20">
        <v>1</v>
      </c>
      <c r="N131" s="20">
        <v>1</v>
      </c>
      <c r="O131" s="20">
        <v>10000</v>
      </c>
      <c r="P131" s="20">
        <v>1</v>
      </c>
      <c r="Q131" s="20">
        <v>2</v>
      </c>
      <c r="R131" s="20">
        <v>4.38</v>
      </c>
      <c r="S131" s="20">
        <v>1</v>
      </c>
      <c r="T131" s="55">
        <v>45107</v>
      </c>
      <c r="U131" s="20"/>
      <c r="V131" s="8"/>
      <c r="W131" s="8"/>
      <c r="X131" s="8"/>
      <c r="Y131" s="8"/>
    </row>
    <row r="132" spans="1:176" s="83" customFormat="1">
      <c r="A132" s="25" t="s">
        <v>978</v>
      </c>
      <c r="B132" s="25" t="s">
        <v>3049</v>
      </c>
      <c r="C132" s="25" t="s">
        <v>294</v>
      </c>
      <c r="D132" s="25">
        <v>350</v>
      </c>
      <c r="E132" s="25" t="s">
        <v>332</v>
      </c>
      <c r="F132" s="25" t="s">
        <v>3050</v>
      </c>
      <c r="G132" s="25">
        <v>1</v>
      </c>
      <c r="H132" s="25" t="s">
        <v>295</v>
      </c>
      <c r="I132" s="25">
        <v>4.4000000000000004</v>
      </c>
      <c r="J132" s="25" t="s">
        <v>3050</v>
      </c>
      <c r="K132" s="25" t="s">
        <v>3051</v>
      </c>
      <c r="L132" s="25" t="s">
        <v>3051</v>
      </c>
      <c r="M132" s="25">
        <v>1</v>
      </c>
      <c r="N132" s="25">
        <v>1</v>
      </c>
      <c r="O132" s="25">
        <v>10000</v>
      </c>
      <c r="P132" s="25">
        <v>1</v>
      </c>
      <c r="Q132" s="25">
        <v>2</v>
      </c>
      <c r="R132" s="25">
        <v>4.4000000000000004</v>
      </c>
      <c r="S132" s="25">
        <v>1</v>
      </c>
      <c r="T132" s="61">
        <v>45107</v>
      </c>
      <c r="U132" s="25"/>
      <c r="V132" s="8"/>
      <c r="W132" s="8"/>
      <c r="X132" s="8"/>
      <c r="Y132" s="8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</row>
    <row r="133" spans="1:176">
      <c r="A133" s="20" t="s">
        <v>917</v>
      </c>
      <c r="B133" s="20" t="s">
        <v>3052</v>
      </c>
      <c r="C133" s="20" t="s">
        <v>294</v>
      </c>
      <c r="D133" s="20">
        <v>5000</v>
      </c>
      <c r="E133" s="20" t="s">
        <v>327</v>
      </c>
      <c r="F133" s="20" t="s">
        <v>3053</v>
      </c>
      <c r="G133" s="20">
        <v>5</v>
      </c>
      <c r="H133" s="20" t="s">
        <v>329</v>
      </c>
      <c r="I133" s="20">
        <v>0.9</v>
      </c>
      <c r="J133" s="20" t="s">
        <v>3053</v>
      </c>
      <c r="K133" s="20" t="s">
        <v>3054</v>
      </c>
      <c r="L133" s="20" t="s">
        <v>3054</v>
      </c>
      <c r="M133" s="20">
        <v>5</v>
      </c>
      <c r="N133" s="20">
        <v>1</v>
      </c>
      <c r="O133" s="20">
        <v>10000</v>
      </c>
      <c r="P133" s="20">
        <v>1</v>
      </c>
      <c r="Q133" s="20">
        <v>2</v>
      </c>
      <c r="R133" s="20">
        <v>4.5</v>
      </c>
      <c r="S133" s="20">
        <v>1</v>
      </c>
      <c r="T133" s="55">
        <v>45107</v>
      </c>
      <c r="U133" s="20"/>
      <c r="V133" s="8"/>
      <c r="W133" s="8"/>
      <c r="X133" s="8"/>
      <c r="Y133" s="8"/>
    </row>
    <row r="134" spans="1:176" s="83" customFormat="1">
      <c r="A134" s="25" t="s">
        <v>928</v>
      </c>
      <c r="B134" s="25">
        <v>98164</v>
      </c>
      <c r="C134" s="25" t="s">
        <v>294</v>
      </c>
      <c r="D134" s="25">
        <v>1000</v>
      </c>
      <c r="E134" s="25" t="s">
        <v>332</v>
      </c>
      <c r="F134" s="25" t="s">
        <v>3055</v>
      </c>
      <c r="G134" s="25">
        <v>1</v>
      </c>
      <c r="H134" s="25" t="s">
        <v>382</v>
      </c>
      <c r="I134" s="25">
        <v>4.5</v>
      </c>
      <c r="J134" s="25" t="s">
        <v>3055</v>
      </c>
      <c r="K134" s="25" t="s">
        <v>239</v>
      </c>
      <c r="L134" s="25" t="s">
        <v>239</v>
      </c>
      <c r="M134" s="25">
        <v>1</v>
      </c>
      <c r="N134" s="25">
        <v>1</v>
      </c>
      <c r="O134" s="25">
        <v>10000</v>
      </c>
      <c r="P134" s="25">
        <v>1</v>
      </c>
      <c r="Q134" s="25">
        <v>2</v>
      </c>
      <c r="R134" s="25">
        <v>4.5</v>
      </c>
      <c r="S134" s="25">
        <v>1</v>
      </c>
      <c r="T134" s="61">
        <v>45107</v>
      </c>
      <c r="U134" s="25"/>
      <c r="V134" s="8"/>
      <c r="W134" s="8"/>
      <c r="X134" s="8"/>
      <c r="Y134" s="8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</row>
    <row r="135" spans="1:176">
      <c r="A135" s="20" t="s">
        <v>2780</v>
      </c>
      <c r="B135" s="20">
        <v>747001</v>
      </c>
      <c r="C135" s="20" t="s">
        <v>294</v>
      </c>
      <c r="D135" s="20">
        <v>1000</v>
      </c>
      <c r="E135" s="20" t="s">
        <v>332</v>
      </c>
      <c r="F135" s="20" t="s">
        <v>3056</v>
      </c>
      <c r="G135" s="20">
        <v>1</v>
      </c>
      <c r="H135" s="20" t="s">
        <v>382</v>
      </c>
      <c r="I135" s="20">
        <v>4.5</v>
      </c>
      <c r="J135" s="20" t="s">
        <v>3056</v>
      </c>
      <c r="K135" s="20" t="s">
        <v>3057</v>
      </c>
      <c r="L135" s="20" t="s">
        <v>3057</v>
      </c>
      <c r="M135" s="20">
        <v>1</v>
      </c>
      <c r="N135" s="20">
        <v>1</v>
      </c>
      <c r="O135" s="20">
        <v>10000</v>
      </c>
      <c r="P135" s="20">
        <v>1</v>
      </c>
      <c r="Q135" s="20">
        <v>2</v>
      </c>
      <c r="R135" s="20">
        <v>4.5</v>
      </c>
      <c r="S135" s="20">
        <v>1</v>
      </c>
      <c r="T135" s="55">
        <v>45107</v>
      </c>
      <c r="U135" s="20"/>
      <c r="V135" s="8"/>
      <c r="W135" s="8"/>
      <c r="X135" s="8"/>
      <c r="Y135" s="8"/>
    </row>
    <row r="136" spans="1:176" s="83" customFormat="1">
      <c r="A136" s="25" t="s">
        <v>1924</v>
      </c>
      <c r="B136" s="25" t="s">
        <v>3058</v>
      </c>
      <c r="C136" s="25" t="s">
        <v>294</v>
      </c>
      <c r="D136" s="25">
        <v>1000</v>
      </c>
      <c r="E136" s="25" t="s">
        <v>332</v>
      </c>
      <c r="F136" s="25" t="s">
        <v>3059</v>
      </c>
      <c r="G136" s="25">
        <v>1</v>
      </c>
      <c r="H136" s="25" t="s">
        <v>382</v>
      </c>
      <c r="I136" s="25">
        <v>4.5999999999999996</v>
      </c>
      <c r="J136" s="25" t="s">
        <v>3059</v>
      </c>
      <c r="K136" s="25" t="s">
        <v>3060</v>
      </c>
      <c r="L136" s="25" t="s">
        <v>3060</v>
      </c>
      <c r="M136" s="25">
        <v>1</v>
      </c>
      <c r="N136" s="25">
        <v>1</v>
      </c>
      <c r="O136" s="25">
        <v>10000</v>
      </c>
      <c r="P136" s="25">
        <v>1</v>
      </c>
      <c r="Q136" s="25">
        <v>2</v>
      </c>
      <c r="R136" s="25">
        <v>4.5999999999999996</v>
      </c>
      <c r="S136" s="25">
        <v>1</v>
      </c>
      <c r="T136" s="61">
        <v>45107</v>
      </c>
      <c r="U136" s="25"/>
      <c r="V136" s="8"/>
      <c r="W136" s="8"/>
      <c r="X136" s="8"/>
      <c r="Y136" s="8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</row>
    <row r="137" spans="1:176">
      <c r="A137" s="20" t="s">
        <v>902</v>
      </c>
      <c r="B137" s="20" t="s">
        <v>3061</v>
      </c>
      <c r="C137" s="20" t="s">
        <v>294</v>
      </c>
      <c r="D137" s="20">
        <v>2500</v>
      </c>
      <c r="E137" s="20" t="s">
        <v>332</v>
      </c>
      <c r="F137" s="20" t="s">
        <v>3062</v>
      </c>
      <c r="G137" s="20">
        <v>2.5</v>
      </c>
      <c r="H137" s="20" t="s">
        <v>382</v>
      </c>
      <c r="I137" s="20">
        <v>1.87</v>
      </c>
      <c r="J137" s="20" t="s">
        <v>3062</v>
      </c>
      <c r="K137" s="20" t="s">
        <v>3063</v>
      </c>
      <c r="L137" s="20" t="s">
        <v>3063</v>
      </c>
      <c r="M137" s="20">
        <v>2.5</v>
      </c>
      <c r="N137" s="20">
        <v>1</v>
      </c>
      <c r="O137" s="20">
        <v>10000</v>
      </c>
      <c r="P137" s="20">
        <v>1</v>
      </c>
      <c r="Q137" s="20">
        <v>2</v>
      </c>
      <c r="R137" s="20">
        <v>4.67</v>
      </c>
      <c r="S137" s="20">
        <v>1</v>
      </c>
      <c r="T137" s="55">
        <v>45107</v>
      </c>
      <c r="U137" s="20"/>
      <c r="V137" s="8"/>
      <c r="W137" s="8"/>
      <c r="X137" s="8"/>
      <c r="Y137" s="8"/>
    </row>
    <row r="138" spans="1:176" s="83" customFormat="1">
      <c r="A138" s="25" t="s">
        <v>3064</v>
      </c>
      <c r="B138" s="25" t="s">
        <v>3065</v>
      </c>
      <c r="C138" s="25" t="s">
        <v>294</v>
      </c>
      <c r="D138" s="25">
        <v>2500</v>
      </c>
      <c r="E138" s="25" t="s">
        <v>332</v>
      </c>
      <c r="F138" s="25" t="s">
        <v>3066</v>
      </c>
      <c r="G138" s="25">
        <v>2.5</v>
      </c>
      <c r="H138" s="25" t="s">
        <v>382</v>
      </c>
      <c r="I138" s="25">
        <v>1.93</v>
      </c>
      <c r="J138" s="25" t="s">
        <v>3066</v>
      </c>
      <c r="K138" s="25" t="s">
        <v>3063</v>
      </c>
      <c r="L138" s="25" t="s">
        <v>3063</v>
      </c>
      <c r="M138" s="25">
        <v>2.5</v>
      </c>
      <c r="N138" s="25">
        <v>1</v>
      </c>
      <c r="O138" s="25">
        <v>10000</v>
      </c>
      <c r="P138" s="25">
        <v>1</v>
      </c>
      <c r="Q138" s="25">
        <v>2</v>
      </c>
      <c r="R138" s="25">
        <v>4.83</v>
      </c>
      <c r="S138" s="25">
        <v>1</v>
      </c>
      <c r="T138" s="61">
        <v>45107</v>
      </c>
      <c r="U138" s="25"/>
      <c r="V138" s="8"/>
      <c r="W138" s="8"/>
      <c r="X138" s="8"/>
      <c r="Y138" s="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</row>
    <row r="139" spans="1:176">
      <c r="A139" s="20" t="s">
        <v>247</v>
      </c>
      <c r="B139" s="20">
        <v>97191</v>
      </c>
      <c r="C139" s="20" t="s">
        <v>294</v>
      </c>
      <c r="D139" s="20">
        <v>5000</v>
      </c>
      <c r="E139" s="20" t="s">
        <v>332</v>
      </c>
      <c r="F139" s="20" t="s">
        <v>3067</v>
      </c>
      <c r="G139" s="20">
        <v>5</v>
      </c>
      <c r="H139" s="20" t="s">
        <v>382</v>
      </c>
      <c r="I139" s="20">
        <v>0.98</v>
      </c>
      <c r="J139" s="20" t="s">
        <v>3067</v>
      </c>
      <c r="K139" s="20" t="s">
        <v>232</v>
      </c>
      <c r="L139" s="20" t="s">
        <v>232</v>
      </c>
      <c r="M139" s="20">
        <v>5</v>
      </c>
      <c r="N139" s="20">
        <v>1</v>
      </c>
      <c r="O139" s="20">
        <v>10000</v>
      </c>
      <c r="P139" s="20">
        <v>1</v>
      </c>
      <c r="Q139" s="20">
        <v>2</v>
      </c>
      <c r="R139" s="20">
        <v>4.88</v>
      </c>
      <c r="S139" s="20">
        <v>1</v>
      </c>
      <c r="T139" s="55">
        <v>45107</v>
      </c>
      <c r="U139" s="20"/>
      <c r="V139" s="8"/>
      <c r="W139" s="8"/>
      <c r="X139" s="8"/>
      <c r="Y139" s="8"/>
    </row>
    <row r="140" spans="1:176" s="83" customFormat="1">
      <c r="A140" s="25" t="s">
        <v>238</v>
      </c>
      <c r="B140" s="25">
        <v>96199</v>
      </c>
      <c r="C140" s="25" t="s">
        <v>294</v>
      </c>
      <c r="D140" s="25">
        <v>1</v>
      </c>
      <c r="E140" s="25" t="s">
        <v>295</v>
      </c>
      <c r="F140" s="25" t="s">
        <v>3068</v>
      </c>
      <c r="G140" s="25">
        <v>6</v>
      </c>
      <c r="H140" s="25" t="s">
        <v>295</v>
      </c>
      <c r="I140" s="25">
        <v>0.83</v>
      </c>
      <c r="J140" s="25" t="s">
        <v>3068</v>
      </c>
      <c r="K140" s="25" t="s">
        <v>215</v>
      </c>
      <c r="L140" s="25" t="s">
        <v>215</v>
      </c>
      <c r="M140" s="25">
        <v>6</v>
      </c>
      <c r="N140" s="25">
        <v>1</v>
      </c>
      <c r="O140" s="25">
        <v>10000</v>
      </c>
      <c r="P140" s="25">
        <v>1</v>
      </c>
      <c r="Q140" s="25">
        <v>2</v>
      </c>
      <c r="R140" s="25">
        <v>5</v>
      </c>
      <c r="S140" s="25">
        <v>1</v>
      </c>
      <c r="T140" s="61">
        <v>45107</v>
      </c>
      <c r="U140" s="25"/>
      <c r="V140" s="8"/>
      <c r="W140" s="8"/>
      <c r="X140" s="8"/>
      <c r="Y140" s="8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</row>
    <row r="141" spans="1:176">
      <c r="A141" s="20" t="s">
        <v>181</v>
      </c>
      <c r="B141" s="20">
        <v>98008</v>
      </c>
      <c r="C141" s="20" t="s">
        <v>294</v>
      </c>
      <c r="D141" s="20">
        <v>2000</v>
      </c>
      <c r="E141" s="20" t="s">
        <v>332</v>
      </c>
      <c r="F141" s="20" t="s">
        <v>3069</v>
      </c>
      <c r="G141" s="20">
        <v>2</v>
      </c>
      <c r="H141" s="20" t="s">
        <v>382</v>
      </c>
      <c r="I141" s="20">
        <v>2.5</v>
      </c>
      <c r="J141" s="20" t="s">
        <v>3069</v>
      </c>
      <c r="K141" s="20" t="s">
        <v>182</v>
      </c>
      <c r="L141" s="20" t="s">
        <v>182</v>
      </c>
      <c r="M141" s="20">
        <v>2</v>
      </c>
      <c r="N141" s="20">
        <v>1</v>
      </c>
      <c r="O141" s="20">
        <v>10000</v>
      </c>
      <c r="P141" s="20">
        <v>1</v>
      </c>
      <c r="Q141" s="20">
        <v>2</v>
      </c>
      <c r="R141" s="20">
        <v>5</v>
      </c>
      <c r="S141" s="20">
        <v>1</v>
      </c>
      <c r="T141" s="55">
        <v>45107</v>
      </c>
      <c r="U141" s="20"/>
      <c r="V141" s="8"/>
      <c r="W141" s="8"/>
      <c r="X141" s="8"/>
      <c r="Y141" s="8"/>
    </row>
    <row r="142" spans="1:176" s="83" customFormat="1">
      <c r="A142" s="25" t="s">
        <v>180</v>
      </c>
      <c r="B142" s="25">
        <v>98008</v>
      </c>
      <c r="C142" s="25" t="s">
        <v>294</v>
      </c>
      <c r="D142" s="25">
        <v>2000</v>
      </c>
      <c r="E142" s="25" t="s">
        <v>332</v>
      </c>
      <c r="F142" s="25" t="s">
        <v>3070</v>
      </c>
      <c r="G142" s="25">
        <v>2</v>
      </c>
      <c r="H142" s="25" t="s">
        <v>382</v>
      </c>
      <c r="I142" s="25">
        <v>2.5</v>
      </c>
      <c r="J142" s="25" t="s">
        <v>3070</v>
      </c>
      <c r="K142" s="25" t="s">
        <v>182</v>
      </c>
      <c r="L142" s="25" t="s">
        <v>182</v>
      </c>
      <c r="M142" s="25">
        <v>2</v>
      </c>
      <c r="N142" s="25">
        <v>1</v>
      </c>
      <c r="O142" s="25">
        <v>10000</v>
      </c>
      <c r="P142" s="25">
        <v>1</v>
      </c>
      <c r="Q142" s="25">
        <v>2</v>
      </c>
      <c r="R142" s="25">
        <v>5</v>
      </c>
      <c r="S142" s="25">
        <v>1</v>
      </c>
      <c r="T142" s="61">
        <v>45107</v>
      </c>
      <c r="U142" s="25"/>
      <c r="V142" s="8"/>
      <c r="W142" s="8"/>
      <c r="X142" s="8"/>
      <c r="Y142" s="8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</row>
    <row r="143" spans="1:176">
      <c r="A143" s="20" t="s">
        <v>754</v>
      </c>
      <c r="B143" s="20">
        <v>98102</v>
      </c>
      <c r="C143" s="20" t="s">
        <v>294</v>
      </c>
      <c r="D143" s="20">
        <v>2000</v>
      </c>
      <c r="E143" s="20" t="s">
        <v>332</v>
      </c>
      <c r="F143" s="20" t="s">
        <v>3071</v>
      </c>
      <c r="G143" s="20">
        <v>2</v>
      </c>
      <c r="H143" s="20" t="s">
        <v>382</v>
      </c>
      <c r="I143" s="20">
        <v>2.5</v>
      </c>
      <c r="J143" s="20" t="s">
        <v>3071</v>
      </c>
      <c r="K143" s="20" t="s">
        <v>182</v>
      </c>
      <c r="L143" s="20" t="s">
        <v>182</v>
      </c>
      <c r="M143" s="20">
        <v>2</v>
      </c>
      <c r="N143" s="20">
        <v>1</v>
      </c>
      <c r="O143" s="20">
        <v>10000</v>
      </c>
      <c r="P143" s="20">
        <v>1</v>
      </c>
      <c r="Q143" s="20">
        <v>2</v>
      </c>
      <c r="R143" s="20">
        <v>5</v>
      </c>
      <c r="S143" s="20">
        <v>1</v>
      </c>
      <c r="T143" s="55">
        <v>45107</v>
      </c>
      <c r="U143" s="20"/>
      <c r="V143" s="8"/>
      <c r="W143" s="8"/>
      <c r="X143" s="8"/>
      <c r="Y143" s="8"/>
    </row>
    <row r="144" spans="1:176" s="83" customFormat="1">
      <c r="A144" s="25" t="s">
        <v>1031</v>
      </c>
      <c r="B144" s="25">
        <v>98300</v>
      </c>
      <c r="C144" s="25" t="s">
        <v>294</v>
      </c>
      <c r="D144" s="25">
        <v>2000</v>
      </c>
      <c r="E144" s="25" t="s">
        <v>332</v>
      </c>
      <c r="F144" s="25" t="s">
        <v>3072</v>
      </c>
      <c r="G144" s="25">
        <v>2</v>
      </c>
      <c r="H144" s="25" t="s">
        <v>382</v>
      </c>
      <c r="I144" s="25">
        <v>2.5</v>
      </c>
      <c r="J144" s="25" t="s">
        <v>3072</v>
      </c>
      <c r="K144" s="25" t="s">
        <v>2312</v>
      </c>
      <c r="L144" s="25" t="s">
        <v>2312</v>
      </c>
      <c r="M144" s="25">
        <v>2</v>
      </c>
      <c r="N144" s="25">
        <v>1</v>
      </c>
      <c r="O144" s="25">
        <v>10000</v>
      </c>
      <c r="P144" s="25">
        <v>1</v>
      </c>
      <c r="Q144" s="25">
        <v>2</v>
      </c>
      <c r="R144" s="25">
        <v>5</v>
      </c>
      <c r="S144" s="25">
        <v>1</v>
      </c>
      <c r="T144" s="61">
        <v>45107</v>
      </c>
      <c r="U144" s="25"/>
      <c r="V144" s="8"/>
      <c r="W144" s="8"/>
      <c r="X144" s="8"/>
      <c r="Y144" s="8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</row>
    <row r="145" spans="1:176">
      <c r="A145" s="20" t="s">
        <v>847</v>
      </c>
      <c r="B145" s="20">
        <v>96081</v>
      </c>
      <c r="C145" s="20" t="s">
        <v>294</v>
      </c>
      <c r="D145" s="20">
        <v>1000</v>
      </c>
      <c r="E145" s="20" t="s">
        <v>332</v>
      </c>
      <c r="F145" s="20" t="s">
        <v>3073</v>
      </c>
      <c r="G145" s="20">
        <v>1</v>
      </c>
      <c r="H145" s="20" t="s">
        <v>382</v>
      </c>
      <c r="I145" s="20">
        <v>5</v>
      </c>
      <c r="J145" s="20" t="s">
        <v>3073</v>
      </c>
      <c r="K145" s="20" t="s">
        <v>239</v>
      </c>
      <c r="L145" s="20" t="s">
        <v>239</v>
      </c>
      <c r="M145" s="20">
        <v>1</v>
      </c>
      <c r="N145" s="20">
        <v>1</v>
      </c>
      <c r="O145" s="20">
        <v>10000</v>
      </c>
      <c r="P145" s="20">
        <v>1</v>
      </c>
      <c r="Q145" s="20">
        <v>2</v>
      </c>
      <c r="R145" s="20">
        <v>5</v>
      </c>
      <c r="S145" s="20">
        <v>1</v>
      </c>
      <c r="T145" s="55">
        <v>45107</v>
      </c>
      <c r="U145" s="20"/>
      <c r="V145" s="8"/>
      <c r="W145" s="8"/>
      <c r="X145" s="8"/>
      <c r="Y145" s="8"/>
    </row>
    <row r="146" spans="1:176" s="83" customFormat="1">
      <c r="A146" s="25">
        <v>98300</v>
      </c>
      <c r="B146" s="25">
        <v>98300</v>
      </c>
      <c r="C146" s="25" t="s">
        <v>294</v>
      </c>
      <c r="D146" s="25">
        <v>2000</v>
      </c>
      <c r="E146" s="25" t="s">
        <v>332</v>
      </c>
      <c r="F146" s="25" t="s">
        <v>3072</v>
      </c>
      <c r="G146" s="25">
        <v>2</v>
      </c>
      <c r="H146" s="25" t="s">
        <v>382</v>
      </c>
      <c r="I146" s="25">
        <v>2.5</v>
      </c>
      <c r="J146" s="25" t="s">
        <v>3072</v>
      </c>
      <c r="K146" s="25" t="s">
        <v>2312</v>
      </c>
      <c r="L146" s="25" t="s">
        <v>2312</v>
      </c>
      <c r="M146" s="25">
        <v>2</v>
      </c>
      <c r="N146" s="25">
        <v>1</v>
      </c>
      <c r="O146" s="25">
        <v>10000</v>
      </c>
      <c r="P146" s="25">
        <v>1</v>
      </c>
      <c r="Q146" s="25">
        <v>2</v>
      </c>
      <c r="R146" s="25">
        <v>5</v>
      </c>
      <c r="S146" s="25">
        <v>1</v>
      </c>
      <c r="T146" s="61">
        <v>45107</v>
      </c>
      <c r="U146" s="25"/>
      <c r="V146" s="8"/>
      <c r="W146" s="8"/>
      <c r="X146" s="8"/>
      <c r="Y146" s="8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</row>
    <row r="147" spans="1:176">
      <c r="A147" s="20" t="s">
        <v>203</v>
      </c>
      <c r="B147" s="20">
        <v>98122</v>
      </c>
      <c r="C147" s="20" t="s">
        <v>294</v>
      </c>
      <c r="D147" s="20">
        <v>2000</v>
      </c>
      <c r="E147" s="20" t="s">
        <v>332</v>
      </c>
      <c r="F147" s="20" t="s">
        <v>3074</v>
      </c>
      <c r="G147" s="20">
        <v>2</v>
      </c>
      <c r="H147" s="20" t="s">
        <v>382</v>
      </c>
      <c r="I147" s="20">
        <v>2.6</v>
      </c>
      <c r="J147" s="20" t="s">
        <v>3074</v>
      </c>
      <c r="K147" s="20" t="s">
        <v>182</v>
      </c>
      <c r="L147" s="20" t="s">
        <v>182</v>
      </c>
      <c r="M147" s="20">
        <v>2</v>
      </c>
      <c r="N147" s="20">
        <v>1</v>
      </c>
      <c r="O147" s="20">
        <v>10000</v>
      </c>
      <c r="P147" s="20">
        <v>1</v>
      </c>
      <c r="Q147" s="20">
        <v>2</v>
      </c>
      <c r="R147" s="20">
        <v>5.2</v>
      </c>
      <c r="S147" s="20">
        <v>1</v>
      </c>
      <c r="T147" s="55">
        <v>45107</v>
      </c>
      <c r="U147" s="20"/>
      <c r="V147" s="8"/>
      <c r="W147" s="8"/>
      <c r="X147" s="8"/>
      <c r="Y147" s="8"/>
    </row>
    <row r="148" spans="1:176" s="83" customFormat="1">
      <c r="A148" s="25" t="s">
        <v>940</v>
      </c>
      <c r="B148" s="25">
        <v>98140</v>
      </c>
      <c r="C148" s="25" t="s">
        <v>294</v>
      </c>
      <c r="D148" s="25">
        <v>1000</v>
      </c>
      <c r="E148" s="25" t="s">
        <v>332</v>
      </c>
      <c r="F148" s="25" t="s">
        <v>3075</v>
      </c>
      <c r="G148" s="25">
        <v>1</v>
      </c>
      <c r="H148" s="25" t="s">
        <v>382</v>
      </c>
      <c r="I148" s="25">
        <v>5.25</v>
      </c>
      <c r="J148" s="25" t="s">
        <v>3075</v>
      </c>
      <c r="K148" s="25" t="s">
        <v>239</v>
      </c>
      <c r="L148" s="25" t="s">
        <v>239</v>
      </c>
      <c r="M148" s="25">
        <v>1</v>
      </c>
      <c r="N148" s="25">
        <v>1</v>
      </c>
      <c r="O148" s="25">
        <v>10000</v>
      </c>
      <c r="P148" s="25">
        <v>1</v>
      </c>
      <c r="Q148" s="25">
        <v>2</v>
      </c>
      <c r="R148" s="25">
        <v>5.25</v>
      </c>
      <c r="S148" s="25">
        <v>1</v>
      </c>
      <c r="T148" s="61">
        <v>45107</v>
      </c>
      <c r="U148" s="25"/>
      <c r="V148" s="8"/>
      <c r="W148" s="8"/>
      <c r="X148" s="8"/>
      <c r="Y148" s="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</row>
    <row r="149" spans="1:176">
      <c r="A149" s="20" t="s">
        <v>1296</v>
      </c>
      <c r="B149" s="20" t="s">
        <v>3076</v>
      </c>
      <c r="C149" s="20" t="s">
        <v>294</v>
      </c>
      <c r="D149" s="20">
        <v>1000</v>
      </c>
      <c r="E149" s="20" t="s">
        <v>332</v>
      </c>
      <c r="F149" s="20" t="s">
        <v>3077</v>
      </c>
      <c r="G149" s="20">
        <v>1</v>
      </c>
      <c r="H149" s="20" t="s">
        <v>382</v>
      </c>
      <c r="I149" s="20">
        <v>5.25</v>
      </c>
      <c r="J149" s="20" t="s">
        <v>3077</v>
      </c>
      <c r="K149" s="20" t="s">
        <v>229</v>
      </c>
      <c r="L149" s="20" t="s">
        <v>229</v>
      </c>
      <c r="M149" s="20">
        <v>1</v>
      </c>
      <c r="N149" s="20">
        <v>1</v>
      </c>
      <c r="O149" s="20">
        <v>10000</v>
      </c>
      <c r="P149" s="20">
        <v>1</v>
      </c>
      <c r="Q149" s="20">
        <v>2</v>
      </c>
      <c r="R149" s="20">
        <v>5.25</v>
      </c>
      <c r="S149" s="20">
        <v>1</v>
      </c>
      <c r="T149" s="55">
        <v>45107</v>
      </c>
      <c r="U149" s="20"/>
      <c r="V149" s="8"/>
      <c r="W149" s="8"/>
      <c r="X149" s="8"/>
      <c r="Y149" s="8"/>
    </row>
    <row r="150" spans="1:176" s="83" customFormat="1">
      <c r="A150" s="25">
        <v>26175</v>
      </c>
      <c r="B150" s="25" t="s">
        <v>3078</v>
      </c>
      <c r="C150" s="25" t="s">
        <v>294</v>
      </c>
      <c r="D150" s="25">
        <v>625</v>
      </c>
      <c r="E150" s="25" t="s">
        <v>327</v>
      </c>
      <c r="F150" s="25" t="s">
        <v>3079</v>
      </c>
      <c r="G150" s="25">
        <v>1</v>
      </c>
      <c r="H150" s="25" t="s">
        <v>295</v>
      </c>
      <c r="I150" s="25">
        <v>5.25</v>
      </c>
      <c r="J150" s="25" t="s">
        <v>3079</v>
      </c>
      <c r="K150" s="25" t="s">
        <v>3080</v>
      </c>
      <c r="L150" s="25" t="s">
        <v>3080</v>
      </c>
      <c r="M150" s="25">
        <v>1</v>
      </c>
      <c r="N150" s="25">
        <v>1</v>
      </c>
      <c r="O150" s="25">
        <v>10000</v>
      </c>
      <c r="P150" s="25">
        <v>1</v>
      </c>
      <c r="Q150" s="25">
        <v>2</v>
      </c>
      <c r="R150" s="25">
        <v>5.25</v>
      </c>
      <c r="S150" s="25">
        <v>1</v>
      </c>
      <c r="T150" s="61">
        <v>45107</v>
      </c>
      <c r="U150" s="25"/>
      <c r="V150" s="8"/>
      <c r="W150" s="8"/>
      <c r="X150" s="8"/>
      <c r="Y150" s="8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</row>
    <row r="151" spans="1:176">
      <c r="A151" s="20" t="s">
        <v>2569</v>
      </c>
      <c r="B151" s="20">
        <v>96010</v>
      </c>
      <c r="C151" s="20" t="s">
        <v>294</v>
      </c>
      <c r="D151" s="20">
        <v>1</v>
      </c>
      <c r="E151" s="20" t="s">
        <v>295</v>
      </c>
      <c r="F151" s="20" t="s">
        <v>3081</v>
      </c>
      <c r="G151" s="20">
        <v>1</v>
      </c>
      <c r="H151" s="20" t="s">
        <v>295</v>
      </c>
      <c r="I151" s="20">
        <v>5.26</v>
      </c>
      <c r="J151" s="20" t="s">
        <v>3081</v>
      </c>
      <c r="K151" s="20" t="s">
        <v>2433</v>
      </c>
      <c r="L151" s="20" t="s">
        <v>2433</v>
      </c>
      <c r="M151" s="20">
        <v>1</v>
      </c>
      <c r="N151" s="20">
        <v>1</v>
      </c>
      <c r="O151" s="20">
        <v>10000</v>
      </c>
      <c r="P151" s="20">
        <v>1</v>
      </c>
      <c r="Q151" s="20">
        <v>2</v>
      </c>
      <c r="R151" s="20">
        <v>5.26</v>
      </c>
      <c r="S151" s="20">
        <v>1</v>
      </c>
      <c r="T151" s="55">
        <v>45107</v>
      </c>
      <c r="U151" s="20"/>
      <c r="V151" s="8"/>
      <c r="W151" s="8"/>
      <c r="X151" s="8"/>
      <c r="Y151" s="8"/>
    </row>
    <row r="152" spans="1:176" s="83" customFormat="1">
      <c r="A152" s="25" t="s">
        <v>335</v>
      </c>
      <c r="B152" s="25">
        <v>96045</v>
      </c>
      <c r="C152" s="25" t="s">
        <v>294</v>
      </c>
      <c r="D152" s="25">
        <v>1000</v>
      </c>
      <c r="E152" s="25" t="s">
        <v>332</v>
      </c>
      <c r="F152" s="25" t="s">
        <v>3082</v>
      </c>
      <c r="G152" s="25">
        <v>1</v>
      </c>
      <c r="H152" s="25" t="s">
        <v>382</v>
      </c>
      <c r="I152" s="25">
        <v>5.4</v>
      </c>
      <c r="J152" s="25" t="s">
        <v>3082</v>
      </c>
      <c r="K152" s="25" t="s">
        <v>239</v>
      </c>
      <c r="L152" s="25" t="s">
        <v>239</v>
      </c>
      <c r="M152" s="25">
        <v>1</v>
      </c>
      <c r="N152" s="25">
        <v>1</v>
      </c>
      <c r="O152" s="25">
        <v>10000</v>
      </c>
      <c r="P152" s="25">
        <v>1</v>
      </c>
      <c r="Q152" s="25">
        <v>2</v>
      </c>
      <c r="R152" s="25">
        <v>5.4</v>
      </c>
      <c r="S152" s="25">
        <v>1</v>
      </c>
      <c r="T152" s="61">
        <v>45107</v>
      </c>
      <c r="U152" s="25"/>
      <c r="V152" s="8"/>
      <c r="W152" s="8"/>
      <c r="X152" s="8"/>
      <c r="Y152" s="8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</row>
    <row r="153" spans="1:176">
      <c r="A153" s="20" t="s">
        <v>3083</v>
      </c>
      <c r="B153" s="20" t="s">
        <v>3084</v>
      </c>
      <c r="C153" s="20" t="s">
        <v>294</v>
      </c>
      <c r="D153" s="20">
        <v>30</v>
      </c>
      <c r="E153" s="20" t="s">
        <v>295</v>
      </c>
      <c r="F153" s="20" t="s">
        <v>3085</v>
      </c>
      <c r="G153" s="20">
        <v>30</v>
      </c>
      <c r="H153" s="20" t="s">
        <v>295</v>
      </c>
      <c r="I153" s="20">
        <v>0.18</v>
      </c>
      <c r="J153" s="20" t="s">
        <v>3085</v>
      </c>
      <c r="K153" s="20" t="s">
        <v>3086</v>
      </c>
      <c r="L153" s="20" t="s">
        <v>3086</v>
      </c>
      <c r="M153" s="20">
        <v>30</v>
      </c>
      <c r="N153" s="20">
        <v>1</v>
      </c>
      <c r="O153" s="20">
        <v>10000</v>
      </c>
      <c r="P153" s="20">
        <v>1</v>
      </c>
      <c r="Q153" s="20">
        <v>2</v>
      </c>
      <c r="R153" s="20">
        <v>5.41</v>
      </c>
      <c r="S153" s="20">
        <v>1</v>
      </c>
      <c r="T153" s="55">
        <v>45107</v>
      </c>
      <c r="U153" s="20"/>
      <c r="V153" s="8"/>
      <c r="W153" s="8"/>
      <c r="X153" s="8"/>
      <c r="Y153" s="8"/>
    </row>
    <row r="154" spans="1:176" s="83" customFormat="1">
      <c r="A154" s="25">
        <v>777002</v>
      </c>
      <c r="B154" s="25" t="s">
        <v>3084</v>
      </c>
      <c r="C154" s="25" t="s">
        <v>294</v>
      </c>
      <c r="D154" s="25">
        <v>30</v>
      </c>
      <c r="E154" s="25" t="s">
        <v>295</v>
      </c>
      <c r="F154" s="25" t="s">
        <v>3085</v>
      </c>
      <c r="G154" s="25">
        <v>30</v>
      </c>
      <c r="H154" s="25" t="s">
        <v>295</v>
      </c>
      <c r="I154" s="25">
        <v>0.18</v>
      </c>
      <c r="J154" s="25" t="s">
        <v>3085</v>
      </c>
      <c r="K154" s="25" t="s">
        <v>3086</v>
      </c>
      <c r="L154" s="25" t="s">
        <v>3086</v>
      </c>
      <c r="M154" s="25">
        <v>30</v>
      </c>
      <c r="N154" s="25">
        <v>1</v>
      </c>
      <c r="O154" s="25">
        <v>10000</v>
      </c>
      <c r="P154" s="25">
        <v>1</v>
      </c>
      <c r="Q154" s="25">
        <v>2</v>
      </c>
      <c r="R154" s="25">
        <v>5.41</v>
      </c>
      <c r="S154" s="25">
        <v>1</v>
      </c>
      <c r="T154" s="61">
        <v>45107</v>
      </c>
      <c r="U154" s="25"/>
      <c r="V154" s="8"/>
      <c r="W154" s="8"/>
      <c r="X154" s="8"/>
      <c r="Y154" s="8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</row>
    <row r="155" spans="1:176">
      <c r="A155" s="20" t="s">
        <v>3084</v>
      </c>
      <c r="B155" s="20" t="s">
        <v>3084</v>
      </c>
      <c r="C155" s="20" t="s">
        <v>294</v>
      </c>
      <c r="D155" s="20">
        <v>30</v>
      </c>
      <c r="E155" s="20" t="s">
        <v>295</v>
      </c>
      <c r="F155" s="20" t="s">
        <v>3085</v>
      </c>
      <c r="G155" s="20">
        <v>30</v>
      </c>
      <c r="H155" s="20" t="s">
        <v>295</v>
      </c>
      <c r="I155" s="20">
        <v>0.18</v>
      </c>
      <c r="J155" s="20" t="s">
        <v>3085</v>
      </c>
      <c r="K155" s="20" t="s">
        <v>3086</v>
      </c>
      <c r="L155" s="20" t="s">
        <v>3086</v>
      </c>
      <c r="M155" s="20">
        <v>30</v>
      </c>
      <c r="N155" s="20">
        <v>1</v>
      </c>
      <c r="O155" s="20">
        <v>10000</v>
      </c>
      <c r="P155" s="20">
        <v>1</v>
      </c>
      <c r="Q155" s="20">
        <v>2</v>
      </c>
      <c r="R155" s="20">
        <v>5.41</v>
      </c>
      <c r="S155" s="20">
        <v>1</v>
      </c>
      <c r="T155" s="55">
        <v>45107</v>
      </c>
      <c r="U155" s="20"/>
      <c r="V155" s="8"/>
      <c r="W155" s="8"/>
      <c r="X155" s="8"/>
      <c r="Y155" s="8"/>
    </row>
    <row r="156" spans="1:176" s="83" customFormat="1">
      <c r="A156" s="25" t="s">
        <v>726</v>
      </c>
      <c r="B156" s="25">
        <v>96153</v>
      </c>
      <c r="C156" s="25" t="s">
        <v>294</v>
      </c>
      <c r="D156" s="25">
        <v>125</v>
      </c>
      <c r="E156" s="25" t="s">
        <v>332</v>
      </c>
      <c r="F156" s="25" t="s">
        <v>3087</v>
      </c>
      <c r="G156" s="25">
        <v>1</v>
      </c>
      <c r="H156" s="25" t="s">
        <v>295</v>
      </c>
      <c r="I156" s="25">
        <v>5.42</v>
      </c>
      <c r="J156" s="25" t="s">
        <v>3087</v>
      </c>
      <c r="K156" s="25" t="s">
        <v>2983</v>
      </c>
      <c r="L156" s="25" t="s">
        <v>2983</v>
      </c>
      <c r="M156" s="25">
        <v>1</v>
      </c>
      <c r="N156" s="25">
        <v>1</v>
      </c>
      <c r="O156" s="25">
        <v>10000</v>
      </c>
      <c r="P156" s="25">
        <v>1</v>
      </c>
      <c r="Q156" s="25">
        <v>2</v>
      </c>
      <c r="R156" s="25">
        <v>5.42</v>
      </c>
      <c r="S156" s="25">
        <v>1</v>
      </c>
      <c r="T156" s="61">
        <v>45107</v>
      </c>
      <c r="U156" s="25"/>
      <c r="V156" s="8"/>
      <c r="W156" s="8"/>
      <c r="X156" s="8"/>
      <c r="Y156" s="8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</row>
    <row r="157" spans="1:176">
      <c r="A157" s="20" t="s">
        <v>240</v>
      </c>
      <c r="B157" s="20">
        <v>97057</v>
      </c>
      <c r="C157" s="20" t="s">
        <v>294</v>
      </c>
      <c r="D157" s="20">
        <v>1000</v>
      </c>
      <c r="E157" s="20" t="s">
        <v>332</v>
      </c>
      <c r="F157" s="20" t="s">
        <v>3088</v>
      </c>
      <c r="G157" s="20">
        <v>1</v>
      </c>
      <c r="H157" s="20" t="s">
        <v>295</v>
      </c>
      <c r="I157" s="20">
        <v>5.5</v>
      </c>
      <c r="J157" s="20" t="s">
        <v>3088</v>
      </c>
      <c r="K157" s="20" t="s">
        <v>2433</v>
      </c>
      <c r="L157" s="20" t="s">
        <v>2433</v>
      </c>
      <c r="M157" s="20">
        <v>1</v>
      </c>
      <c r="N157" s="20">
        <v>1</v>
      </c>
      <c r="O157" s="20">
        <v>10000</v>
      </c>
      <c r="P157" s="20">
        <v>1</v>
      </c>
      <c r="Q157" s="20">
        <v>2</v>
      </c>
      <c r="R157" s="20">
        <v>5.5</v>
      </c>
      <c r="S157" s="20">
        <v>1</v>
      </c>
      <c r="T157" s="55">
        <v>45107</v>
      </c>
      <c r="U157" s="20"/>
      <c r="V157" s="8"/>
      <c r="W157" s="8"/>
      <c r="X157" s="8"/>
      <c r="Y157" s="8"/>
    </row>
    <row r="158" spans="1:176" s="83" customFormat="1">
      <c r="A158" s="25" t="s">
        <v>185</v>
      </c>
      <c r="B158" s="25">
        <v>98020</v>
      </c>
      <c r="C158" s="25" t="s">
        <v>294</v>
      </c>
      <c r="D158" s="25">
        <v>2000</v>
      </c>
      <c r="E158" s="25" t="s">
        <v>332</v>
      </c>
      <c r="F158" s="25" t="s">
        <v>3089</v>
      </c>
      <c r="G158" s="25">
        <v>2</v>
      </c>
      <c r="H158" s="25" t="s">
        <v>382</v>
      </c>
      <c r="I158" s="25">
        <v>2.8</v>
      </c>
      <c r="J158" s="25" t="s">
        <v>3089</v>
      </c>
      <c r="K158" s="25" t="s">
        <v>182</v>
      </c>
      <c r="L158" s="25" t="s">
        <v>182</v>
      </c>
      <c r="M158" s="25">
        <v>2</v>
      </c>
      <c r="N158" s="25">
        <v>1</v>
      </c>
      <c r="O158" s="25">
        <v>10000</v>
      </c>
      <c r="P158" s="25">
        <v>1</v>
      </c>
      <c r="Q158" s="25">
        <v>2</v>
      </c>
      <c r="R158" s="25">
        <v>5.6</v>
      </c>
      <c r="S158" s="25">
        <v>1</v>
      </c>
      <c r="T158" s="61">
        <v>45107</v>
      </c>
      <c r="U158" s="25"/>
      <c r="V158" s="8"/>
      <c r="W158" s="8"/>
      <c r="X158" s="8"/>
      <c r="Y158" s="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</row>
    <row r="159" spans="1:176">
      <c r="A159" s="20" t="s">
        <v>188</v>
      </c>
      <c r="B159" s="20">
        <v>98032</v>
      </c>
      <c r="C159" s="20" t="s">
        <v>294</v>
      </c>
      <c r="D159" s="20">
        <v>2000</v>
      </c>
      <c r="E159" s="20" t="s">
        <v>332</v>
      </c>
      <c r="F159" s="20" t="s">
        <v>3090</v>
      </c>
      <c r="G159" s="20">
        <v>2</v>
      </c>
      <c r="H159" s="20" t="s">
        <v>382</v>
      </c>
      <c r="I159" s="20">
        <v>2.8</v>
      </c>
      <c r="J159" s="20" t="s">
        <v>3090</v>
      </c>
      <c r="K159" s="20" t="s">
        <v>182</v>
      </c>
      <c r="L159" s="20" t="s">
        <v>182</v>
      </c>
      <c r="M159" s="20">
        <v>2</v>
      </c>
      <c r="N159" s="20">
        <v>1</v>
      </c>
      <c r="O159" s="20">
        <v>10000</v>
      </c>
      <c r="P159" s="20">
        <v>1</v>
      </c>
      <c r="Q159" s="20">
        <v>2</v>
      </c>
      <c r="R159" s="20">
        <v>5.6</v>
      </c>
      <c r="S159" s="20">
        <v>1</v>
      </c>
      <c r="T159" s="55">
        <v>45107</v>
      </c>
      <c r="U159" s="20"/>
      <c r="V159" s="8"/>
      <c r="W159" s="8"/>
      <c r="X159" s="8"/>
      <c r="Y159" s="8"/>
    </row>
    <row r="160" spans="1:176" s="83" customFormat="1">
      <c r="A160" s="25" t="s">
        <v>886</v>
      </c>
      <c r="B160" s="25">
        <v>98029</v>
      </c>
      <c r="C160" s="25" t="s">
        <v>294</v>
      </c>
      <c r="D160" s="25">
        <v>2000</v>
      </c>
      <c r="E160" s="25" t="s">
        <v>332</v>
      </c>
      <c r="F160" s="25" t="s">
        <v>3091</v>
      </c>
      <c r="G160" s="25">
        <v>2</v>
      </c>
      <c r="H160" s="25" t="s">
        <v>382</v>
      </c>
      <c r="I160" s="25">
        <v>2.8</v>
      </c>
      <c r="J160" s="25" t="s">
        <v>3091</v>
      </c>
      <c r="K160" s="25" t="s">
        <v>182</v>
      </c>
      <c r="L160" s="25" t="s">
        <v>182</v>
      </c>
      <c r="M160" s="25">
        <v>2</v>
      </c>
      <c r="N160" s="25">
        <v>1</v>
      </c>
      <c r="O160" s="25">
        <v>10000</v>
      </c>
      <c r="P160" s="25">
        <v>1</v>
      </c>
      <c r="Q160" s="25">
        <v>2</v>
      </c>
      <c r="R160" s="25">
        <v>5.6</v>
      </c>
      <c r="S160" s="25">
        <v>1</v>
      </c>
      <c r="T160" s="61">
        <v>45107</v>
      </c>
      <c r="U160" s="25"/>
      <c r="V160" s="8"/>
      <c r="W160" s="8"/>
      <c r="X160" s="8"/>
      <c r="Y160" s="8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</row>
    <row r="161" spans="1:176">
      <c r="A161" s="20" t="s">
        <v>896</v>
      </c>
      <c r="B161" s="20">
        <v>98037</v>
      </c>
      <c r="C161" s="20" t="s">
        <v>294</v>
      </c>
      <c r="D161" s="20">
        <v>2000</v>
      </c>
      <c r="E161" s="20" t="s">
        <v>332</v>
      </c>
      <c r="F161" s="20" t="s">
        <v>3092</v>
      </c>
      <c r="G161" s="20">
        <v>2</v>
      </c>
      <c r="H161" s="20" t="s">
        <v>382</v>
      </c>
      <c r="I161" s="20">
        <v>2.8</v>
      </c>
      <c r="J161" s="20" t="s">
        <v>3092</v>
      </c>
      <c r="K161" s="20" t="s">
        <v>182</v>
      </c>
      <c r="L161" s="20" t="s">
        <v>182</v>
      </c>
      <c r="M161" s="20">
        <v>2</v>
      </c>
      <c r="N161" s="20">
        <v>1</v>
      </c>
      <c r="O161" s="20">
        <v>10000</v>
      </c>
      <c r="P161" s="20">
        <v>1</v>
      </c>
      <c r="Q161" s="20">
        <v>2</v>
      </c>
      <c r="R161" s="20">
        <v>5.6</v>
      </c>
      <c r="S161" s="20">
        <v>1</v>
      </c>
      <c r="T161" s="55">
        <v>45107</v>
      </c>
      <c r="U161" s="20"/>
      <c r="V161" s="8"/>
      <c r="W161" s="8"/>
      <c r="X161" s="8"/>
      <c r="Y161" s="8"/>
    </row>
    <row r="162" spans="1:176" s="83" customFormat="1">
      <c r="A162" s="25" t="s">
        <v>191</v>
      </c>
      <c r="B162" s="25">
        <v>98048</v>
      </c>
      <c r="C162" s="25" t="s">
        <v>294</v>
      </c>
      <c r="D162" s="25">
        <v>2000</v>
      </c>
      <c r="E162" s="25" t="s">
        <v>332</v>
      </c>
      <c r="F162" s="25" t="s">
        <v>3093</v>
      </c>
      <c r="G162" s="25">
        <v>2</v>
      </c>
      <c r="H162" s="25" t="s">
        <v>382</v>
      </c>
      <c r="I162" s="25">
        <v>2.8</v>
      </c>
      <c r="J162" s="25" t="s">
        <v>3093</v>
      </c>
      <c r="K162" s="25" t="s">
        <v>182</v>
      </c>
      <c r="L162" s="25" t="s">
        <v>182</v>
      </c>
      <c r="M162" s="25">
        <v>2</v>
      </c>
      <c r="N162" s="25">
        <v>1</v>
      </c>
      <c r="O162" s="25">
        <v>10000</v>
      </c>
      <c r="P162" s="25">
        <v>1</v>
      </c>
      <c r="Q162" s="25">
        <v>2</v>
      </c>
      <c r="R162" s="25">
        <v>5.6</v>
      </c>
      <c r="S162" s="25">
        <v>1</v>
      </c>
      <c r="T162" s="61">
        <v>45107</v>
      </c>
      <c r="U162" s="25"/>
      <c r="V162" s="8"/>
      <c r="W162" s="8"/>
      <c r="X162" s="8"/>
      <c r="Y162" s="8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</row>
    <row r="163" spans="1:176">
      <c r="A163" s="20" t="s">
        <v>899</v>
      </c>
      <c r="B163" s="20">
        <v>98074</v>
      </c>
      <c r="C163" s="20" t="s">
        <v>294</v>
      </c>
      <c r="D163" s="20">
        <v>2000</v>
      </c>
      <c r="E163" s="20" t="s">
        <v>332</v>
      </c>
      <c r="F163" s="20" t="s">
        <v>3094</v>
      </c>
      <c r="G163" s="20">
        <v>2</v>
      </c>
      <c r="H163" s="20" t="s">
        <v>382</v>
      </c>
      <c r="I163" s="20">
        <v>2.8</v>
      </c>
      <c r="J163" s="20" t="s">
        <v>3094</v>
      </c>
      <c r="K163" s="20" t="s">
        <v>182</v>
      </c>
      <c r="L163" s="20" t="s">
        <v>182</v>
      </c>
      <c r="M163" s="20">
        <v>2</v>
      </c>
      <c r="N163" s="20">
        <v>1</v>
      </c>
      <c r="O163" s="20">
        <v>10000</v>
      </c>
      <c r="P163" s="20">
        <v>1</v>
      </c>
      <c r="Q163" s="20">
        <v>2</v>
      </c>
      <c r="R163" s="20">
        <v>5.6</v>
      </c>
      <c r="S163" s="20">
        <v>1</v>
      </c>
      <c r="T163" s="55">
        <v>45107</v>
      </c>
      <c r="U163" s="20"/>
      <c r="V163" s="8"/>
      <c r="W163" s="8"/>
      <c r="X163" s="8"/>
      <c r="Y163" s="8"/>
    </row>
    <row r="164" spans="1:176" s="83" customFormat="1">
      <c r="A164" s="25" t="s">
        <v>1105</v>
      </c>
      <c r="B164" s="25">
        <v>98235</v>
      </c>
      <c r="C164" s="25" t="s">
        <v>294</v>
      </c>
      <c r="D164" s="25">
        <v>2000</v>
      </c>
      <c r="E164" s="25" t="s">
        <v>332</v>
      </c>
      <c r="F164" s="25" t="s">
        <v>3095</v>
      </c>
      <c r="G164" s="25">
        <v>2</v>
      </c>
      <c r="H164" s="25" t="s">
        <v>382</v>
      </c>
      <c r="I164" s="25">
        <v>2.83</v>
      </c>
      <c r="J164" s="25" t="s">
        <v>3095</v>
      </c>
      <c r="K164" s="25" t="s">
        <v>182</v>
      </c>
      <c r="L164" s="25" t="s">
        <v>182</v>
      </c>
      <c r="M164" s="25">
        <v>2</v>
      </c>
      <c r="N164" s="25">
        <v>1</v>
      </c>
      <c r="O164" s="25">
        <v>10000</v>
      </c>
      <c r="P164" s="25">
        <v>1</v>
      </c>
      <c r="Q164" s="25">
        <v>2</v>
      </c>
      <c r="R164" s="25">
        <v>5.66</v>
      </c>
      <c r="S164" s="25">
        <v>1</v>
      </c>
      <c r="T164" s="61">
        <v>45107</v>
      </c>
      <c r="U164" s="25"/>
      <c r="V164" s="8"/>
      <c r="W164" s="8"/>
      <c r="X164" s="8"/>
      <c r="Y164" s="8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</row>
    <row r="165" spans="1:176">
      <c r="A165" s="20" t="s">
        <v>2518</v>
      </c>
      <c r="B165" s="20">
        <v>98242</v>
      </c>
      <c r="C165" s="20" t="s">
        <v>294</v>
      </c>
      <c r="D165" s="20">
        <v>2000</v>
      </c>
      <c r="E165" s="20" t="s">
        <v>332</v>
      </c>
      <c r="F165" s="20" t="s">
        <v>3096</v>
      </c>
      <c r="G165" s="20">
        <v>2</v>
      </c>
      <c r="H165" s="20" t="s">
        <v>382</v>
      </c>
      <c r="I165" s="20">
        <v>2.83</v>
      </c>
      <c r="J165" s="20" t="s">
        <v>3096</v>
      </c>
      <c r="K165" s="20" t="s">
        <v>182</v>
      </c>
      <c r="L165" s="20" t="s">
        <v>182</v>
      </c>
      <c r="M165" s="20">
        <v>2</v>
      </c>
      <c r="N165" s="20">
        <v>1</v>
      </c>
      <c r="O165" s="20">
        <v>10000</v>
      </c>
      <c r="P165" s="20">
        <v>1</v>
      </c>
      <c r="Q165" s="20">
        <v>2</v>
      </c>
      <c r="R165" s="20">
        <v>5.66</v>
      </c>
      <c r="S165" s="20">
        <v>1</v>
      </c>
      <c r="T165" s="55">
        <v>45107</v>
      </c>
      <c r="U165" s="20"/>
      <c r="V165" s="8"/>
      <c r="W165" s="8"/>
      <c r="X165" s="8"/>
      <c r="Y165" s="8"/>
    </row>
    <row r="166" spans="1:176" s="83" customFormat="1">
      <c r="A166" s="25" t="s">
        <v>1194</v>
      </c>
      <c r="B166" s="25">
        <v>98245</v>
      </c>
      <c r="C166" s="25" t="s">
        <v>294</v>
      </c>
      <c r="D166" s="25">
        <v>2000</v>
      </c>
      <c r="E166" s="25" t="s">
        <v>332</v>
      </c>
      <c r="F166" s="25" t="s">
        <v>3097</v>
      </c>
      <c r="G166" s="25">
        <v>2</v>
      </c>
      <c r="H166" s="25" t="s">
        <v>382</v>
      </c>
      <c r="I166" s="25">
        <v>2.83</v>
      </c>
      <c r="J166" s="25" t="s">
        <v>3097</v>
      </c>
      <c r="K166" s="25" t="s">
        <v>182</v>
      </c>
      <c r="L166" s="25" t="s">
        <v>182</v>
      </c>
      <c r="M166" s="25">
        <v>2</v>
      </c>
      <c r="N166" s="25">
        <v>1</v>
      </c>
      <c r="O166" s="25">
        <v>10000</v>
      </c>
      <c r="P166" s="25">
        <v>1</v>
      </c>
      <c r="Q166" s="25">
        <v>2</v>
      </c>
      <c r="R166" s="25">
        <v>5.66</v>
      </c>
      <c r="S166" s="25">
        <v>1</v>
      </c>
      <c r="T166" s="61">
        <v>45107</v>
      </c>
      <c r="U166" s="25"/>
      <c r="V166" s="8"/>
      <c r="W166" s="8"/>
      <c r="X166" s="8"/>
      <c r="Y166" s="8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</row>
    <row r="167" spans="1:176">
      <c r="A167" s="20" t="s">
        <v>230</v>
      </c>
      <c r="B167" s="20">
        <v>97098</v>
      </c>
      <c r="C167" s="20" t="s">
        <v>294</v>
      </c>
      <c r="D167" s="20">
        <v>1800</v>
      </c>
      <c r="E167" s="20" t="s">
        <v>332</v>
      </c>
      <c r="F167" s="20" t="s">
        <v>3098</v>
      </c>
      <c r="G167" s="20">
        <v>1.8</v>
      </c>
      <c r="H167" s="20" t="s">
        <v>382</v>
      </c>
      <c r="I167" s="20">
        <v>3.22</v>
      </c>
      <c r="J167" s="20" t="s">
        <v>3098</v>
      </c>
      <c r="K167" s="20" t="s">
        <v>182</v>
      </c>
      <c r="L167" s="20" t="s">
        <v>182</v>
      </c>
      <c r="M167" s="20">
        <v>1.8</v>
      </c>
      <c r="N167" s="20">
        <v>1</v>
      </c>
      <c r="O167" s="20">
        <v>10000</v>
      </c>
      <c r="P167" s="20">
        <v>1</v>
      </c>
      <c r="Q167" s="20">
        <v>2</v>
      </c>
      <c r="R167" s="20">
        <v>5.8</v>
      </c>
      <c r="S167" s="20">
        <v>1</v>
      </c>
      <c r="T167" s="55">
        <v>45107</v>
      </c>
      <c r="U167" s="20"/>
      <c r="V167" s="8"/>
      <c r="W167" s="8"/>
      <c r="X167" s="8"/>
      <c r="Y167" s="8"/>
    </row>
    <row r="168" spans="1:176" s="83" customFormat="1">
      <c r="A168" s="25" t="s">
        <v>330</v>
      </c>
      <c r="B168" s="25">
        <v>95028</v>
      </c>
      <c r="C168" s="25" t="s">
        <v>294</v>
      </c>
      <c r="D168" s="25">
        <v>4000</v>
      </c>
      <c r="E168" s="25" t="s">
        <v>332</v>
      </c>
      <c r="F168" s="25" t="s">
        <v>3099</v>
      </c>
      <c r="G168" s="25">
        <v>4</v>
      </c>
      <c r="H168" s="25" t="s">
        <v>382</v>
      </c>
      <c r="I168" s="25">
        <v>1.46</v>
      </c>
      <c r="J168" s="25" t="s">
        <v>3099</v>
      </c>
      <c r="K168" s="25" t="s">
        <v>3100</v>
      </c>
      <c r="L168" s="25" t="s">
        <v>3100</v>
      </c>
      <c r="M168" s="25">
        <v>4</v>
      </c>
      <c r="N168" s="25">
        <v>1</v>
      </c>
      <c r="O168" s="25">
        <v>10000</v>
      </c>
      <c r="P168" s="25">
        <v>1</v>
      </c>
      <c r="Q168" s="25">
        <v>2</v>
      </c>
      <c r="R168" s="25">
        <v>5.85</v>
      </c>
      <c r="S168" s="25">
        <v>1</v>
      </c>
      <c r="T168" s="61">
        <v>45107</v>
      </c>
      <c r="U168" s="25"/>
      <c r="V168" s="8"/>
      <c r="W168" s="8"/>
      <c r="X168" s="8"/>
      <c r="Y168" s="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</row>
    <row r="169" spans="1:176">
      <c r="A169" s="20" t="s">
        <v>840</v>
      </c>
      <c r="B169" s="20" t="s">
        <v>3101</v>
      </c>
      <c r="C169" s="20" t="s">
        <v>294</v>
      </c>
      <c r="D169" s="20">
        <v>5000</v>
      </c>
      <c r="E169" s="20" t="s">
        <v>327</v>
      </c>
      <c r="F169" s="20" t="s">
        <v>3102</v>
      </c>
      <c r="G169" s="20">
        <v>5</v>
      </c>
      <c r="H169" s="20" t="s">
        <v>329</v>
      </c>
      <c r="I169" s="20">
        <v>1.19</v>
      </c>
      <c r="J169" s="20" t="s">
        <v>3102</v>
      </c>
      <c r="K169" s="20" t="s">
        <v>3103</v>
      </c>
      <c r="L169" s="20" t="s">
        <v>3103</v>
      </c>
      <c r="M169" s="20">
        <v>5</v>
      </c>
      <c r="N169" s="20">
        <v>1</v>
      </c>
      <c r="O169" s="20">
        <v>10000</v>
      </c>
      <c r="P169" s="20">
        <v>1</v>
      </c>
      <c r="Q169" s="20">
        <v>2</v>
      </c>
      <c r="R169" s="20">
        <v>5.95</v>
      </c>
      <c r="S169" s="20">
        <v>1</v>
      </c>
      <c r="T169" s="55">
        <v>45107</v>
      </c>
      <c r="U169" s="20"/>
      <c r="V169" s="8"/>
      <c r="W169" s="8"/>
      <c r="X169" s="8"/>
      <c r="Y169" s="8"/>
    </row>
    <row r="170" spans="1:176" s="83" customFormat="1">
      <c r="A170" s="25" t="s">
        <v>3104</v>
      </c>
      <c r="B170" s="25" t="s">
        <v>3105</v>
      </c>
      <c r="C170" s="25" t="s">
        <v>294</v>
      </c>
      <c r="D170" s="25">
        <v>500</v>
      </c>
      <c r="E170" s="25" t="s">
        <v>327</v>
      </c>
      <c r="F170" s="25" t="s">
        <v>3106</v>
      </c>
      <c r="G170" s="25">
        <v>1</v>
      </c>
      <c r="H170" s="25" t="s">
        <v>295</v>
      </c>
      <c r="I170" s="25">
        <v>6</v>
      </c>
      <c r="J170" s="25" t="s">
        <v>3106</v>
      </c>
      <c r="K170" s="25" t="s">
        <v>3107</v>
      </c>
      <c r="L170" s="25" t="s">
        <v>3107</v>
      </c>
      <c r="M170" s="25">
        <v>1</v>
      </c>
      <c r="N170" s="25">
        <v>1</v>
      </c>
      <c r="O170" s="25">
        <v>10000</v>
      </c>
      <c r="P170" s="25">
        <v>1</v>
      </c>
      <c r="Q170" s="25">
        <v>2</v>
      </c>
      <c r="R170" s="25">
        <v>6</v>
      </c>
      <c r="S170" s="25">
        <v>1</v>
      </c>
      <c r="T170" s="61">
        <v>45107</v>
      </c>
      <c r="U170" s="25"/>
      <c r="V170" s="8"/>
      <c r="W170" s="8"/>
      <c r="X170" s="8"/>
      <c r="Y170" s="8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</row>
    <row r="171" spans="1:176">
      <c r="A171" s="20" t="s">
        <v>920</v>
      </c>
      <c r="B171" s="20">
        <v>98069</v>
      </c>
      <c r="C171" s="20" t="s">
        <v>294</v>
      </c>
      <c r="D171" s="20">
        <v>2000</v>
      </c>
      <c r="E171" s="20" t="s">
        <v>332</v>
      </c>
      <c r="F171" s="20" t="s">
        <v>3108</v>
      </c>
      <c r="G171" s="20">
        <v>2</v>
      </c>
      <c r="H171" s="20" t="s">
        <v>382</v>
      </c>
      <c r="I171" s="20">
        <v>3</v>
      </c>
      <c r="J171" s="20" t="s">
        <v>3108</v>
      </c>
      <c r="K171" s="20" t="s">
        <v>182</v>
      </c>
      <c r="L171" s="20" t="s">
        <v>182</v>
      </c>
      <c r="M171" s="20">
        <v>2</v>
      </c>
      <c r="N171" s="20">
        <v>1</v>
      </c>
      <c r="O171" s="20">
        <v>10000</v>
      </c>
      <c r="P171" s="20">
        <v>1</v>
      </c>
      <c r="Q171" s="20">
        <v>2</v>
      </c>
      <c r="R171" s="20">
        <v>6</v>
      </c>
      <c r="S171" s="20">
        <v>1</v>
      </c>
      <c r="T171" s="55">
        <v>45107</v>
      </c>
      <c r="U171" s="20"/>
      <c r="V171" s="8"/>
      <c r="W171" s="8"/>
      <c r="X171" s="8"/>
      <c r="Y171" s="8"/>
    </row>
    <row r="172" spans="1:176" s="83" customFormat="1">
      <c r="A172" s="25" t="s">
        <v>943</v>
      </c>
      <c r="B172" s="25">
        <v>97165</v>
      </c>
      <c r="C172" s="25" t="s">
        <v>294</v>
      </c>
      <c r="D172" s="25">
        <v>1</v>
      </c>
      <c r="E172" s="25" t="s">
        <v>295</v>
      </c>
      <c r="F172" s="25" t="s">
        <v>3109</v>
      </c>
      <c r="G172" s="25">
        <v>16</v>
      </c>
      <c r="H172" s="25" t="s">
        <v>295</v>
      </c>
      <c r="I172" s="25">
        <v>0.38</v>
      </c>
      <c r="J172" s="25" t="s">
        <v>3109</v>
      </c>
      <c r="K172" s="25" t="s">
        <v>3110</v>
      </c>
      <c r="L172" s="25" t="s">
        <v>3110</v>
      </c>
      <c r="M172" s="25">
        <v>16</v>
      </c>
      <c r="N172" s="25">
        <v>1</v>
      </c>
      <c r="O172" s="25">
        <v>10000</v>
      </c>
      <c r="P172" s="25">
        <v>1</v>
      </c>
      <c r="Q172" s="25">
        <v>2</v>
      </c>
      <c r="R172" s="25">
        <v>6</v>
      </c>
      <c r="S172" s="25">
        <v>1</v>
      </c>
      <c r="T172" s="61">
        <v>45107</v>
      </c>
      <c r="U172" s="25"/>
      <c r="V172" s="8"/>
      <c r="W172" s="8"/>
      <c r="X172" s="8"/>
      <c r="Y172" s="8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</row>
    <row r="173" spans="1:176">
      <c r="A173" s="20" t="s">
        <v>873</v>
      </c>
      <c r="B173" s="20">
        <v>98003</v>
      </c>
      <c r="C173" s="20" t="s">
        <v>294</v>
      </c>
      <c r="D173" s="20">
        <v>1000</v>
      </c>
      <c r="E173" s="20" t="s">
        <v>332</v>
      </c>
      <c r="F173" s="20" t="s">
        <v>874</v>
      </c>
      <c r="G173" s="20">
        <v>1</v>
      </c>
      <c r="H173" s="20" t="s">
        <v>382</v>
      </c>
      <c r="I173" s="20">
        <v>6</v>
      </c>
      <c r="J173" s="20" t="s">
        <v>874</v>
      </c>
      <c r="K173" s="20" t="s">
        <v>239</v>
      </c>
      <c r="L173" s="20" t="s">
        <v>239</v>
      </c>
      <c r="M173" s="20">
        <v>1</v>
      </c>
      <c r="N173" s="20">
        <v>1</v>
      </c>
      <c r="O173" s="20">
        <v>10000</v>
      </c>
      <c r="P173" s="20">
        <v>1</v>
      </c>
      <c r="Q173" s="20">
        <v>2</v>
      </c>
      <c r="R173" s="20">
        <v>6</v>
      </c>
      <c r="S173" s="20">
        <v>1</v>
      </c>
      <c r="T173" s="55">
        <v>45107</v>
      </c>
      <c r="U173" s="20"/>
      <c r="V173" s="8"/>
      <c r="W173" s="8"/>
      <c r="X173" s="8"/>
      <c r="Y173" s="8"/>
    </row>
    <row r="174" spans="1:176" s="83" customFormat="1">
      <c r="A174" s="25">
        <v>26420</v>
      </c>
      <c r="B174" s="25" t="s">
        <v>3111</v>
      </c>
      <c r="C174" s="25" t="s">
        <v>294</v>
      </c>
      <c r="D174" s="25">
        <v>3000</v>
      </c>
      <c r="E174" s="25" t="s">
        <v>332</v>
      </c>
      <c r="F174" s="25" t="s">
        <v>3112</v>
      </c>
      <c r="G174" s="25">
        <v>3</v>
      </c>
      <c r="H174" s="25" t="s">
        <v>382</v>
      </c>
      <c r="I174" s="25">
        <v>2</v>
      </c>
      <c r="J174" s="25" t="s">
        <v>3112</v>
      </c>
      <c r="K174" s="25" t="s">
        <v>3113</v>
      </c>
      <c r="L174" s="25" t="s">
        <v>3113</v>
      </c>
      <c r="M174" s="25">
        <v>3</v>
      </c>
      <c r="N174" s="25">
        <v>1</v>
      </c>
      <c r="O174" s="25">
        <v>10000</v>
      </c>
      <c r="P174" s="25">
        <v>1</v>
      </c>
      <c r="Q174" s="25">
        <v>2</v>
      </c>
      <c r="R174" s="25">
        <v>6</v>
      </c>
      <c r="S174" s="25">
        <v>1</v>
      </c>
      <c r="T174" s="61">
        <v>45107</v>
      </c>
      <c r="U174" s="25"/>
      <c r="V174" s="8"/>
      <c r="W174" s="8"/>
      <c r="X174" s="8"/>
      <c r="Y174" s="8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</row>
    <row r="175" spans="1:176">
      <c r="A175" s="20" t="s">
        <v>3114</v>
      </c>
      <c r="B175" s="20">
        <v>98026</v>
      </c>
      <c r="C175" s="20" t="s">
        <v>294</v>
      </c>
      <c r="D175" s="20">
        <v>2000</v>
      </c>
      <c r="E175" s="20" t="s">
        <v>332</v>
      </c>
      <c r="F175" s="20" t="s">
        <v>3115</v>
      </c>
      <c r="G175" s="20">
        <v>2</v>
      </c>
      <c r="H175" s="20" t="s">
        <v>382</v>
      </c>
      <c r="I175" s="20">
        <v>3.1</v>
      </c>
      <c r="J175" s="20" t="s">
        <v>3115</v>
      </c>
      <c r="K175" s="20" t="s">
        <v>182</v>
      </c>
      <c r="L175" s="20" t="s">
        <v>182</v>
      </c>
      <c r="M175" s="20">
        <v>2</v>
      </c>
      <c r="N175" s="20">
        <v>1</v>
      </c>
      <c r="O175" s="20">
        <v>10000</v>
      </c>
      <c r="P175" s="20">
        <v>1</v>
      </c>
      <c r="Q175" s="20">
        <v>2</v>
      </c>
      <c r="R175" s="20">
        <v>6.2</v>
      </c>
      <c r="S175" s="20">
        <v>1</v>
      </c>
      <c r="T175" s="55">
        <v>45107</v>
      </c>
      <c r="U175" s="20"/>
      <c r="V175" s="8"/>
      <c r="W175" s="8"/>
      <c r="X175" s="8"/>
      <c r="Y175" s="8"/>
    </row>
    <row r="176" spans="1:176" s="83" customFormat="1">
      <c r="A176" s="25" t="s">
        <v>1007</v>
      </c>
      <c r="B176" s="25" t="s">
        <v>1007</v>
      </c>
      <c r="C176" s="25" t="s">
        <v>294</v>
      </c>
      <c r="D176" s="25">
        <v>400</v>
      </c>
      <c r="E176" s="25" t="s">
        <v>332</v>
      </c>
      <c r="F176" s="25" t="s">
        <v>3116</v>
      </c>
      <c r="G176" s="25">
        <v>1</v>
      </c>
      <c r="H176" s="25" t="s">
        <v>295</v>
      </c>
      <c r="I176" s="25">
        <v>6.2</v>
      </c>
      <c r="J176" s="25" t="s">
        <v>3116</v>
      </c>
      <c r="K176" s="25" t="s">
        <v>3117</v>
      </c>
      <c r="L176" s="25" t="s">
        <v>3117</v>
      </c>
      <c r="M176" s="25">
        <v>1</v>
      </c>
      <c r="N176" s="25">
        <v>1</v>
      </c>
      <c r="O176" s="25">
        <v>10000</v>
      </c>
      <c r="P176" s="25">
        <v>1</v>
      </c>
      <c r="Q176" s="25">
        <v>2</v>
      </c>
      <c r="R176" s="25">
        <v>6.2</v>
      </c>
      <c r="S176" s="25">
        <v>1</v>
      </c>
      <c r="T176" s="61">
        <v>45107</v>
      </c>
      <c r="U176" s="25"/>
      <c r="V176" s="8"/>
      <c r="W176" s="8"/>
      <c r="X176" s="8"/>
      <c r="Y176" s="8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</row>
    <row r="177" spans="1:176">
      <c r="A177" s="20" t="s">
        <v>212</v>
      </c>
      <c r="B177" s="20">
        <v>98141</v>
      </c>
      <c r="C177" s="20" t="s">
        <v>294</v>
      </c>
      <c r="D177" s="20">
        <v>1000</v>
      </c>
      <c r="E177" s="20" t="s">
        <v>332</v>
      </c>
      <c r="F177" s="20" t="s">
        <v>3118</v>
      </c>
      <c r="G177" s="20">
        <v>1</v>
      </c>
      <c r="H177" s="20" t="s">
        <v>382</v>
      </c>
      <c r="I177" s="20">
        <v>6.25</v>
      </c>
      <c r="J177" s="20" t="s">
        <v>3118</v>
      </c>
      <c r="K177" s="20" t="s">
        <v>239</v>
      </c>
      <c r="L177" s="20" t="s">
        <v>239</v>
      </c>
      <c r="M177" s="20">
        <v>1</v>
      </c>
      <c r="N177" s="20">
        <v>1</v>
      </c>
      <c r="O177" s="20">
        <v>10000</v>
      </c>
      <c r="P177" s="20">
        <v>1</v>
      </c>
      <c r="Q177" s="20">
        <v>2</v>
      </c>
      <c r="R177" s="20">
        <v>6.25</v>
      </c>
      <c r="S177" s="20">
        <v>1</v>
      </c>
      <c r="T177" s="55">
        <v>45107</v>
      </c>
      <c r="U177" s="20"/>
      <c r="V177" s="8"/>
      <c r="W177" s="8"/>
      <c r="X177" s="8"/>
      <c r="Y177" s="8"/>
    </row>
    <row r="178" spans="1:176" s="83" customFormat="1">
      <c r="A178" s="25" t="s">
        <v>533</v>
      </c>
      <c r="B178" s="25">
        <v>96048</v>
      </c>
      <c r="C178" s="25" t="s">
        <v>294</v>
      </c>
      <c r="D178" s="25">
        <v>1000</v>
      </c>
      <c r="E178" s="25" t="s">
        <v>332</v>
      </c>
      <c r="F178" s="25" t="s">
        <v>3119</v>
      </c>
      <c r="G178" s="25">
        <v>1</v>
      </c>
      <c r="H178" s="25" t="s">
        <v>382</v>
      </c>
      <c r="I178" s="25">
        <v>6.33</v>
      </c>
      <c r="J178" s="25" t="s">
        <v>3119</v>
      </c>
      <c r="K178" s="25" t="s">
        <v>239</v>
      </c>
      <c r="L178" s="25" t="s">
        <v>239</v>
      </c>
      <c r="M178" s="25">
        <v>1</v>
      </c>
      <c r="N178" s="25">
        <v>1</v>
      </c>
      <c r="O178" s="25">
        <v>10000</v>
      </c>
      <c r="P178" s="25">
        <v>1</v>
      </c>
      <c r="Q178" s="25">
        <v>2</v>
      </c>
      <c r="R178" s="25">
        <v>6.33</v>
      </c>
      <c r="S178" s="25">
        <v>1</v>
      </c>
      <c r="T178" s="61">
        <v>45107</v>
      </c>
      <c r="U178" s="25"/>
      <c r="V178" s="8"/>
      <c r="W178" s="8"/>
      <c r="X178" s="8"/>
      <c r="Y178" s="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</row>
    <row r="179" spans="1:176">
      <c r="A179" s="20" t="s">
        <v>3120</v>
      </c>
      <c r="B179" s="20">
        <v>771003</v>
      </c>
      <c r="C179" s="20" t="s">
        <v>1243</v>
      </c>
      <c r="D179" s="20">
        <v>500</v>
      </c>
      <c r="E179" s="20" t="s">
        <v>327</v>
      </c>
      <c r="F179" s="20" t="s">
        <v>3121</v>
      </c>
      <c r="G179" s="20">
        <v>24</v>
      </c>
      <c r="H179" s="20" t="s">
        <v>295</v>
      </c>
      <c r="I179" s="20">
        <v>0.27</v>
      </c>
      <c r="J179" s="20" t="s">
        <v>3121</v>
      </c>
      <c r="K179" s="20" t="s">
        <v>3122</v>
      </c>
      <c r="L179" s="20" t="s">
        <v>3122</v>
      </c>
      <c r="M179" s="20">
        <v>24</v>
      </c>
      <c r="N179" s="20">
        <v>1</v>
      </c>
      <c r="O179" s="20">
        <v>10000</v>
      </c>
      <c r="P179" s="20">
        <v>1</v>
      </c>
      <c r="Q179" s="20">
        <v>2</v>
      </c>
      <c r="R179" s="20">
        <v>6.5</v>
      </c>
      <c r="S179" s="20">
        <v>1</v>
      </c>
      <c r="T179" s="55">
        <v>45107</v>
      </c>
      <c r="U179" s="20"/>
      <c r="V179" s="8"/>
      <c r="W179" s="8"/>
      <c r="X179" s="8"/>
      <c r="Y179" s="8"/>
    </row>
    <row r="180" spans="1:176" s="83" customFormat="1">
      <c r="A180" s="25" t="s">
        <v>3123</v>
      </c>
      <c r="B180" s="25" t="s">
        <v>3124</v>
      </c>
      <c r="C180" s="25" t="s">
        <v>1243</v>
      </c>
      <c r="D180" s="25">
        <v>1000</v>
      </c>
      <c r="E180" s="25" t="s">
        <v>332</v>
      </c>
      <c r="F180" s="25" t="s">
        <v>3125</v>
      </c>
      <c r="G180" s="25">
        <v>1</v>
      </c>
      <c r="H180" s="25" t="s">
        <v>382</v>
      </c>
      <c r="I180" s="25">
        <v>6.5</v>
      </c>
      <c r="J180" s="25" t="s">
        <v>3125</v>
      </c>
      <c r="K180" s="25" t="s">
        <v>239</v>
      </c>
      <c r="L180" s="25" t="s">
        <v>239</v>
      </c>
      <c r="M180" s="25">
        <v>1</v>
      </c>
      <c r="N180" s="25">
        <v>1</v>
      </c>
      <c r="O180" s="25">
        <v>10000</v>
      </c>
      <c r="P180" s="25">
        <v>1</v>
      </c>
      <c r="Q180" s="25">
        <v>2</v>
      </c>
      <c r="R180" s="25">
        <v>6.5</v>
      </c>
      <c r="S180" s="25">
        <v>1</v>
      </c>
      <c r="T180" s="61">
        <v>45107</v>
      </c>
      <c r="U180" s="25"/>
      <c r="V180" s="8"/>
      <c r="W180" s="8"/>
      <c r="X180" s="8"/>
      <c r="Y180" s="8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</row>
    <row r="181" spans="1:176">
      <c r="A181" s="20" t="s">
        <v>3114</v>
      </c>
      <c r="B181" s="20">
        <v>98045</v>
      </c>
      <c r="C181" s="20" t="s">
        <v>294</v>
      </c>
      <c r="D181" s="20">
        <v>2000</v>
      </c>
      <c r="E181" s="20" t="s">
        <v>332</v>
      </c>
      <c r="F181" s="20" t="s">
        <v>3126</v>
      </c>
      <c r="G181" s="20">
        <v>2</v>
      </c>
      <c r="H181" s="20" t="s">
        <v>382</v>
      </c>
      <c r="I181" s="20">
        <v>3.25</v>
      </c>
      <c r="J181" s="20" t="s">
        <v>3126</v>
      </c>
      <c r="K181" s="20" t="s">
        <v>182</v>
      </c>
      <c r="L181" s="20" t="s">
        <v>182</v>
      </c>
      <c r="M181" s="20">
        <v>2</v>
      </c>
      <c r="N181" s="20">
        <v>1</v>
      </c>
      <c r="O181" s="20">
        <v>10000</v>
      </c>
      <c r="P181" s="20">
        <v>1</v>
      </c>
      <c r="Q181" s="20">
        <v>2</v>
      </c>
      <c r="R181" s="20">
        <v>6.5</v>
      </c>
      <c r="S181" s="20">
        <v>1</v>
      </c>
      <c r="T181" s="55">
        <v>45107</v>
      </c>
      <c r="U181" s="20"/>
      <c r="V181" s="8"/>
      <c r="W181" s="8"/>
      <c r="X181" s="8"/>
      <c r="Y181" s="8"/>
    </row>
    <row r="182" spans="1:176" s="83" customFormat="1">
      <c r="A182" s="25" t="s">
        <v>228</v>
      </c>
      <c r="B182" s="25">
        <v>97099</v>
      </c>
      <c r="C182" s="25" t="s">
        <v>294</v>
      </c>
      <c r="D182" s="25">
        <v>1500</v>
      </c>
      <c r="E182" s="25" t="s">
        <v>332</v>
      </c>
      <c r="F182" s="25" t="s">
        <v>3127</v>
      </c>
      <c r="G182" s="25">
        <v>1.5</v>
      </c>
      <c r="H182" s="25" t="s">
        <v>382</v>
      </c>
      <c r="I182" s="25">
        <v>4.33</v>
      </c>
      <c r="J182" s="25" t="s">
        <v>3127</v>
      </c>
      <c r="K182" s="25" t="s">
        <v>3128</v>
      </c>
      <c r="L182" s="25" t="s">
        <v>3128</v>
      </c>
      <c r="M182" s="25">
        <v>1.5</v>
      </c>
      <c r="N182" s="25">
        <v>1</v>
      </c>
      <c r="O182" s="25">
        <v>10000</v>
      </c>
      <c r="P182" s="25">
        <v>1</v>
      </c>
      <c r="Q182" s="25">
        <v>2</v>
      </c>
      <c r="R182" s="25">
        <v>6.5</v>
      </c>
      <c r="S182" s="25">
        <v>1</v>
      </c>
      <c r="T182" s="61">
        <v>45107</v>
      </c>
      <c r="U182" s="25"/>
      <c r="V182" s="8"/>
      <c r="W182" s="8"/>
      <c r="X182" s="8"/>
      <c r="Y182" s="8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</row>
    <row r="183" spans="1:176">
      <c r="A183" s="20" t="s">
        <v>792</v>
      </c>
      <c r="B183" s="20">
        <v>97113</v>
      </c>
      <c r="C183" s="20" t="s">
        <v>294</v>
      </c>
      <c r="D183" s="20">
        <v>1000</v>
      </c>
      <c r="E183" s="20" t="s">
        <v>332</v>
      </c>
      <c r="F183" s="20" t="s">
        <v>3129</v>
      </c>
      <c r="G183" s="20">
        <v>1</v>
      </c>
      <c r="H183" s="20" t="s">
        <v>382</v>
      </c>
      <c r="I183" s="20">
        <v>6.5</v>
      </c>
      <c r="J183" s="20" t="s">
        <v>3129</v>
      </c>
      <c r="K183" s="20" t="s">
        <v>239</v>
      </c>
      <c r="L183" s="20" t="s">
        <v>239</v>
      </c>
      <c r="M183" s="20">
        <v>1</v>
      </c>
      <c r="N183" s="20">
        <v>1</v>
      </c>
      <c r="O183" s="20">
        <v>10000</v>
      </c>
      <c r="P183" s="20">
        <v>1</v>
      </c>
      <c r="Q183" s="20">
        <v>2</v>
      </c>
      <c r="R183" s="20">
        <v>6.5</v>
      </c>
      <c r="S183" s="20">
        <v>1</v>
      </c>
      <c r="T183" s="55">
        <v>45107</v>
      </c>
      <c r="U183" s="20"/>
      <c r="V183" s="8"/>
      <c r="W183" s="8"/>
      <c r="X183" s="8"/>
      <c r="Y183" s="8"/>
    </row>
    <row r="184" spans="1:176" s="83" customFormat="1">
      <c r="A184" s="25">
        <v>25000</v>
      </c>
      <c r="B184" s="25" t="s">
        <v>3130</v>
      </c>
      <c r="C184" s="25" t="s">
        <v>294</v>
      </c>
      <c r="D184" s="25">
        <v>2500</v>
      </c>
      <c r="E184" s="25" t="s">
        <v>332</v>
      </c>
      <c r="F184" s="25" t="s">
        <v>3131</v>
      </c>
      <c r="G184" s="25">
        <v>2.5</v>
      </c>
      <c r="H184" s="25" t="s">
        <v>382</v>
      </c>
      <c r="I184" s="25">
        <v>2.6</v>
      </c>
      <c r="J184" s="25" t="s">
        <v>3131</v>
      </c>
      <c r="K184" s="25" t="s">
        <v>3132</v>
      </c>
      <c r="L184" s="25" t="s">
        <v>3132</v>
      </c>
      <c r="M184" s="25">
        <v>2.5</v>
      </c>
      <c r="N184" s="25">
        <v>1</v>
      </c>
      <c r="O184" s="25">
        <v>10000</v>
      </c>
      <c r="P184" s="25">
        <v>1</v>
      </c>
      <c r="Q184" s="25">
        <v>2</v>
      </c>
      <c r="R184" s="25">
        <v>6.5</v>
      </c>
      <c r="S184" s="25">
        <v>1</v>
      </c>
      <c r="T184" s="61">
        <v>45107</v>
      </c>
      <c r="U184" s="25"/>
      <c r="V184" s="8"/>
      <c r="W184" s="8"/>
      <c r="X184" s="8"/>
      <c r="Y184" s="8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</row>
    <row r="185" spans="1:176">
      <c r="A185" s="20" t="s">
        <v>3133</v>
      </c>
      <c r="B185" s="20" t="s">
        <v>3133</v>
      </c>
      <c r="C185" s="20" t="s">
        <v>294</v>
      </c>
      <c r="D185" s="20">
        <v>400</v>
      </c>
      <c r="E185" s="20" t="s">
        <v>332</v>
      </c>
      <c r="F185" s="20" t="s">
        <v>3134</v>
      </c>
      <c r="G185" s="20">
        <v>1</v>
      </c>
      <c r="H185" s="20" t="s">
        <v>295</v>
      </c>
      <c r="I185" s="20">
        <v>6.5</v>
      </c>
      <c r="J185" s="20" t="s">
        <v>3134</v>
      </c>
      <c r="K185" s="20" t="s">
        <v>3117</v>
      </c>
      <c r="L185" s="20" t="s">
        <v>3117</v>
      </c>
      <c r="M185" s="20">
        <v>1</v>
      </c>
      <c r="N185" s="20">
        <v>1</v>
      </c>
      <c r="O185" s="20">
        <v>10000</v>
      </c>
      <c r="P185" s="20">
        <v>1</v>
      </c>
      <c r="Q185" s="20">
        <v>2</v>
      </c>
      <c r="R185" s="20">
        <v>6.5</v>
      </c>
      <c r="S185" s="20">
        <v>1</v>
      </c>
      <c r="T185" s="55">
        <v>45107</v>
      </c>
      <c r="U185" s="20"/>
      <c r="V185" s="8"/>
      <c r="W185" s="8"/>
      <c r="X185" s="8"/>
      <c r="Y185" s="8"/>
    </row>
    <row r="186" spans="1:176" s="83" customFormat="1">
      <c r="A186" s="25" t="s">
        <v>254</v>
      </c>
      <c r="B186" s="25">
        <v>97741</v>
      </c>
      <c r="C186" s="25" t="s">
        <v>294</v>
      </c>
      <c r="D186" s="25">
        <v>1000</v>
      </c>
      <c r="E186" s="25" t="s">
        <v>332</v>
      </c>
      <c r="F186" s="25" t="s">
        <v>3135</v>
      </c>
      <c r="G186" s="25">
        <v>1</v>
      </c>
      <c r="H186" s="25" t="s">
        <v>382</v>
      </c>
      <c r="I186" s="25">
        <v>6.8</v>
      </c>
      <c r="J186" s="25" t="s">
        <v>3135</v>
      </c>
      <c r="K186" s="25" t="s">
        <v>239</v>
      </c>
      <c r="L186" s="25" t="s">
        <v>239</v>
      </c>
      <c r="M186" s="25">
        <v>1</v>
      </c>
      <c r="N186" s="25">
        <v>1</v>
      </c>
      <c r="O186" s="25">
        <v>10000</v>
      </c>
      <c r="P186" s="25">
        <v>1</v>
      </c>
      <c r="Q186" s="25">
        <v>2</v>
      </c>
      <c r="R186" s="25">
        <v>6.8</v>
      </c>
      <c r="S186" s="25">
        <v>1</v>
      </c>
      <c r="T186" s="61">
        <v>45107</v>
      </c>
      <c r="U186" s="25"/>
      <c r="V186" s="8"/>
      <c r="W186" s="8"/>
      <c r="X186" s="8"/>
      <c r="Y186" s="8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</row>
    <row r="187" spans="1:176">
      <c r="A187" s="20" t="s">
        <v>955</v>
      </c>
      <c r="B187" s="20">
        <v>782001</v>
      </c>
      <c r="C187" s="20" t="s">
        <v>294</v>
      </c>
      <c r="D187" s="20">
        <v>2000</v>
      </c>
      <c r="E187" s="20" t="s">
        <v>332</v>
      </c>
      <c r="F187" s="20" t="s">
        <v>3136</v>
      </c>
      <c r="G187" s="20">
        <v>2</v>
      </c>
      <c r="H187" s="20" t="s">
        <v>382</v>
      </c>
      <c r="I187" s="20">
        <v>3.48</v>
      </c>
      <c r="J187" s="20" t="s">
        <v>3136</v>
      </c>
      <c r="K187" s="20" t="s">
        <v>3137</v>
      </c>
      <c r="L187" s="20" t="s">
        <v>3137</v>
      </c>
      <c r="M187" s="20">
        <v>2</v>
      </c>
      <c r="N187" s="20">
        <v>1</v>
      </c>
      <c r="O187" s="20">
        <v>10000</v>
      </c>
      <c r="P187" s="20">
        <v>1</v>
      </c>
      <c r="Q187" s="20">
        <v>2</v>
      </c>
      <c r="R187" s="20">
        <v>6.95</v>
      </c>
      <c r="S187" s="20">
        <v>1</v>
      </c>
      <c r="T187" s="55">
        <v>45107</v>
      </c>
      <c r="U187" s="20"/>
      <c r="V187" s="8"/>
      <c r="W187" s="8"/>
      <c r="X187" s="8"/>
      <c r="Y187" s="8"/>
    </row>
    <row r="188" spans="1:176" s="83" customFormat="1">
      <c r="A188" s="25" t="s">
        <v>958</v>
      </c>
      <c r="B188" s="25">
        <v>782002</v>
      </c>
      <c r="C188" s="25" t="s">
        <v>294</v>
      </c>
      <c r="D188" s="25">
        <v>2000</v>
      </c>
      <c r="E188" s="25" t="s">
        <v>332</v>
      </c>
      <c r="F188" s="25" t="s">
        <v>3138</v>
      </c>
      <c r="G188" s="25">
        <v>1</v>
      </c>
      <c r="H188" s="25" t="s">
        <v>295</v>
      </c>
      <c r="I188" s="25">
        <v>6.95</v>
      </c>
      <c r="J188" s="25" t="s">
        <v>3138</v>
      </c>
      <c r="K188" s="25" t="s">
        <v>182</v>
      </c>
      <c r="L188" s="25" t="s">
        <v>182</v>
      </c>
      <c r="M188" s="25">
        <v>1</v>
      </c>
      <c r="N188" s="25">
        <v>1</v>
      </c>
      <c r="O188" s="25">
        <v>10000</v>
      </c>
      <c r="P188" s="25">
        <v>1</v>
      </c>
      <c r="Q188" s="25">
        <v>2</v>
      </c>
      <c r="R188" s="25">
        <v>6.95</v>
      </c>
      <c r="S188" s="25">
        <v>1</v>
      </c>
      <c r="T188" s="61">
        <v>45107</v>
      </c>
      <c r="U188" s="25"/>
      <c r="V188" s="8"/>
      <c r="W188" s="8"/>
      <c r="X188" s="8"/>
      <c r="Y188" s="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</row>
    <row r="189" spans="1:176">
      <c r="A189" s="20">
        <v>1019460</v>
      </c>
      <c r="B189" s="20">
        <v>782002</v>
      </c>
      <c r="C189" s="20" t="s">
        <v>294</v>
      </c>
      <c r="D189" s="20">
        <v>2000</v>
      </c>
      <c r="E189" s="20" t="s">
        <v>332</v>
      </c>
      <c r="F189" s="20" t="s">
        <v>3139</v>
      </c>
      <c r="G189" s="20">
        <v>1</v>
      </c>
      <c r="H189" s="20" t="s">
        <v>295</v>
      </c>
      <c r="I189" s="20">
        <v>6.95</v>
      </c>
      <c r="J189" s="20" t="s">
        <v>3139</v>
      </c>
      <c r="K189" s="20" t="s">
        <v>182</v>
      </c>
      <c r="L189" s="20" t="s">
        <v>182</v>
      </c>
      <c r="M189" s="20">
        <v>1</v>
      </c>
      <c r="N189" s="20">
        <v>1</v>
      </c>
      <c r="O189" s="20">
        <v>10000</v>
      </c>
      <c r="P189" s="20">
        <v>1</v>
      </c>
      <c r="Q189" s="20">
        <v>2</v>
      </c>
      <c r="R189" s="20">
        <v>6.95</v>
      </c>
      <c r="S189" s="20">
        <v>1</v>
      </c>
      <c r="T189" s="55">
        <v>45107</v>
      </c>
      <c r="U189" s="20"/>
      <c r="V189" s="8"/>
      <c r="W189" s="8"/>
      <c r="X189" s="8"/>
      <c r="Y189" s="8"/>
    </row>
    <row r="190" spans="1:176" s="83" customFormat="1">
      <c r="A190" s="25" t="s">
        <v>225</v>
      </c>
      <c r="B190" s="25">
        <v>97096</v>
      </c>
      <c r="C190" s="25" t="s">
        <v>294</v>
      </c>
      <c r="D190" s="25">
        <v>2270</v>
      </c>
      <c r="E190" s="25" t="s">
        <v>332</v>
      </c>
      <c r="F190" s="25" t="s">
        <v>3140</v>
      </c>
      <c r="G190" s="25">
        <v>2.27</v>
      </c>
      <c r="H190" s="25" t="s">
        <v>382</v>
      </c>
      <c r="I190" s="25">
        <v>3.06</v>
      </c>
      <c r="J190" s="25" t="s">
        <v>3140</v>
      </c>
      <c r="K190" s="25" t="s">
        <v>3141</v>
      </c>
      <c r="L190" s="25" t="s">
        <v>3141</v>
      </c>
      <c r="M190" s="25">
        <v>2.27</v>
      </c>
      <c r="N190" s="25">
        <v>1</v>
      </c>
      <c r="O190" s="25">
        <v>10000</v>
      </c>
      <c r="P190" s="25">
        <v>1</v>
      </c>
      <c r="Q190" s="25">
        <v>2</v>
      </c>
      <c r="R190" s="25">
        <v>6.95</v>
      </c>
      <c r="S190" s="25">
        <v>1</v>
      </c>
      <c r="T190" s="61">
        <v>45107</v>
      </c>
      <c r="U190" s="25"/>
      <c r="V190" s="8"/>
      <c r="W190" s="8"/>
      <c r="X190" s="8"/>
      <c r="Y190" s="8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</row>
    <row r="191" spans="1:176">
      <c r="A191" s="20" t="s">
        <v>981</v>
      </c>
      <c r="B191" s="20" t="s">
        <v>3142</v>
      </c>
      <c r="C191" s="20" t="s">
        <v>294</v>
      </c>
      <c r="D191" s="20">
        <v>150</v>
      </c>
      <c r="E191" s="20" t="s">
        <v>295</v>
      </c>
      <c r="F191" s="20" t="s">
        <v>3143</v>
      </c>
      <c r="G191" s="20">
        <v>150</v>
      </c>
      <c r="H191" s="20" t="s">
        <v>295</v>
      </c>
      <c r="I191" s="20">
        <v>0.05</v>
      </c>
      <c r="J191" s="20" t="s">
        <v>3143</v>
      </c>
      <c r="K191" s="20" t="s">
        <v>3144</v>
      </c>
      <c r="L191" s="20" t="s">
        <v>3144</v>
      </c>
      <c r="M191" s="20">
        <v>150</v>
      </c>
      <c r="N191" s="20">
        <v>1</v>
      </c>
      <c r="O191" s="20">
        <v>10000</v>
      </c>
      <c r="P191" s="20">
        <v>1</v>
      </c>
      <c r="Q191" s="20">
        <v>2</v>
      </c>
      <c r="R191" s="20">
        <v>7</v>
      </c>
      <c r="S191" s="20">
        <v>1</v>
      </c>
      <c r="T191" s="55">
        <v>45107</v>
      </c>
      <c r="U191" s="20"/>
      <c r="V191" s="8"/>
      <c r="W191" s="8"/>
      <c r="X191" s="8"/>
      <c r="Y191" s="8"/>
    </row>
    <row r="192" spans="1:176" s="83" customFormat="1">
      <c r="A192" s="25" t="s">
        <v>3145</v>
      </c>
      <c r="B192" s="25" t="s">
        <v>3146</v>
      </c>
      <c r="C192" s="25" t="s">
        <v>294</v>
      </c>
      <c r="D192" s="25">
        <v>3000</v>
      </c>
      <c r="E192" s="25" t="s">
        <v>332</v>
      </c>
      <c r="F192" s="25" t="s">
        <v>3147</v>
      </c>
      <c r="G192" s="25">
        <v>3</v>
      </c>
      <c r="H192" s="25" t="s">
        <v>382</v>
      </c>
      <c r="I192" s="25">
        <v>2.33</v>
      </c>
      <c r="J192" s="25" t="s">
        <v>3147</v>
      </c>
      <c r="K192" s="25" t="s">
        <v>3148</v>
      </c>
      <c r="L192" s="25" t="s">
        <v>3148</v>
      </c>
      <c r="M192" s="25">
        <v>3</v>
      </c>
      <c r="N192" s="25">
        <v>1</v>
      </c>
      <c r="O192" s="25">
        <v>10000</v>
      </c>
      <c r="P192" s="25">
        <v>1</v>
      </c>
      <c r="Q192" s="25">
        <v>2</v>
      </c>
      <c r="R192" s="25">
        <v>7</v>
      </c>
      <c r="S192" s="25">
        <v>1</v>
      </c>
      <c r="T192" s="61">
        <v>45107</v>
      </c>
      <c r="U192" s="25"/>
      <c r="V192" s="8"/>
      <c r="W192" s="8"/>
      <c r="X192" s="8"/>
      <c r="Y192" s="8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</row>
    <row r="193" spans="1:176">
      <c r="A193" s="20" t="s">
        <v>1173</v>
      </c>
      <c r="B193" s="20" t="s">
        <v>3149</v>
      </c>
      <c r="C193" s="20" t="s">
        <v>294</v>
      </c>
      <c r="D193" s="20">
        <v>1</v>
      </c>
      <c r="E193" s="20" t="s">
        <v>295</v>
      </c>
      <c r="F193" s="20" t="s">
        <v>3150</v>
      </c>
      <c r="G193" s="20">
        <v>1</v>
      </c>
      <c r="H193" s="20" t="s">
        <v>295</v>
      </c>
      <c r="I193" s="20">
        <v>7</v>
      </c>
      <c r="J193" s="20" t="s">
        <v>3150</v>
      </c>
      <c r="K193" s="20" t="s">
        <v>3151</v>
      </c>
      <c r="L193" s="20" t="s">
        <v>3151</v>
      </c>
      <c r="M193" s="20">
        <v>1</v>
      </c>
      <c r="N193" s="20">
        <v>1</v>
      </c>
      <c r="O193" s="20">
        <v>10000</v>
      </c>
      <c r="P193" s="20">
        <v>1</v>
      </c>
      <c r="Q193" s="20">
        <v>2</v>
      </c>
      <c r="R193" s="20">
        <v>7</v>
      </c>
      <c r="S193" s="20">
        <v>1</v>
      </c>
      <c r="T193" s="55">
        <v>45107</v>
      </c>
      <c r="U193" s="20"/>
      <c r="V193" s="8"/>
      <c r="W193" s="8"/>
      <c r="X193" s="8"/>
      <c r="Y193" s="8"/>
    </row>
    <row r="194" spans="1:176" s="83" customFormat="1">
      <c r="A194" s="25" t="s">
        <v>1059</v>
      </c>
      <c r="B194" s="25">
        <v>99410</v>
      </c>
      <c r="C194" s="25" t="s">
        <v>1243</v>
      </c>
      <c r="D194" s="25">
        <v>1000</v>
      </c>
      <c r="E194" s="25" t="s">
        <v>327</v>
      </c>
      <c r="F194" s="25" t="s">
        <v>3152</v>
      </c>
      <c r="G194" s="25">
        <v>1</v>
      </c>
      <c r="H194" s="25" t="s">
        <v>329</v>
      </c>
      <c r="I194" s="25">
        <v>7</v>
      </c>
      <c r="J194" s="25" t="s">
        <v>3152</v>
      </c>
      <c r="K194" s="25" t="s">
        <v>3153</v>
      </c>
      <c r="L194" s="25" t="s">
        <v>3153</v>
      </c>
      <c r="M194" s="25">
        <v>1</v>
      </c>
      <c r="N194" s="25">
        <v>1</v>
      </c>
      <c r="O194" s="25">
        <v>10000</v>
      </c>
      <c r="P194" s="25">
        <v>1</v>
      </c>
      <c r="Q194" s="25">
        <v>2</v>
      </c>
      <c r="R194" s="25">
        <v>7</v>
      </c>
      <c r="S194" s="25">
        <v>1</v>
      </c>
      <c r="T194" s="61">
        <v>45107</v>
      </c>
      <c r="U194" s="25"/>
      <c r="V194" s="8"/>
      <c r="W194" s="8"/>
      <c r="X194" s="8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</row>
    <row r="195" spans="1:176">
      <c r="A195" s="20" t="s">
        <v>1013</v>
      </c>
      <c r="B195" s="20">
        <v>98166</v>
      </c>
      <c r="C195" s="20" t="s">
        <v>294</v>
      </c>
      <c r="D195" s="20">
        <v>2000</v>
      </c>
      <c r="E195" s="20" t="s">
        <v>332</v>
      </c>
      <c r="F195" s="20" t="s">
        <v>3154</v>
      </c>
      <c r="G195" s="20">
        <v>2</v>
      </c>
      <c r="H195" s="20" t="s">
        <v>382</v>
      </c>
      <c r="I195" s="20">
        <v>3.5</v>
      </c>
      <c r="J195" s="20" t="s">
        <v>3154</v>
      </c>
      <c r="K195" s="20" t="s">
        <v>182</v>
      </c>
      <c r="L195" s="20" t="s">
        <v>182</v>
      </c>
      <c r="M195" s="20">
        <v>2</v>
      </c>
      <c r="N195" s="20">
        <v>1</v>
      </c>
      <c r="O195" s="20">
        <v>10000</v>
      </c>
      <c r="P195" s="20">
        <v>1</v>
      </c>
      <c r="Q195" s="20">
        <v>2</v>
      </c>
      <c r="R195" s="20">
        <v>7</v>
      </c>
      <c r="S195" s="20">
        <v>1</v>
      </c>
      <c r="T195" s="55">
        <v>45107</v>
      </c>
      <c r="U195" s="20"/>
      <c r="V195" s="8"/>
      <c r="W195" s="8"/>
      <c r="X195" s="8"/>
      <c r="Y195" s="8"/>
    </row>
    <row r="196" spans="1:176" s="83" customFormat="1">
      <c r="A196" s="25" t="s">
        <v>234</v>
      </c>
      <c r="B196" s="25">
        <v>98178</v>
      </c>
      <c r="C196" s="25" t="s">
        <v>294</v>
      </c>
      <c r="D196" s="25">
        <v>2000</v>
      </c>
      <c r="E196" s="25" t="s">
        <v>332</v>
      </c>
      <c r="F196" s="25" t="s">
        <v>3155</v>
      </c>
      <c r="G196" s="25">
        <v>2</v>
      </c>
      <c r="H196" s="25" t="s">
        <v>382</v>
      </c>
      <c r="I196" s="25">
        <v>3.5</v>
      </c>
      <c r="J196" s="25" t="s">
        <v>3155</v>
      </c>
      <c r="K196" s="25" t="s">
        <v>182</v>
      </c>
      <c r="L196" s="25" t="s">
        <v>182</v>
      </c>
      <c r="M196" s="25">
        <v>2</v>
      </c>
      <c r="N196" s="25">
        <v>1</v>
      </c>
      <c r="O196" s="25">
        <v>10000</v>
      </c>
      <c r="P196" s="25">
        <v>1</v>
      </c>
      <c r="Q196" s="25">
        <v>2</v>
      </c>
      <c r="R196" s="25">
        <v>7</v>
      </c>
      <c r="S196" s="25">
        <v>1</v>
      </c>
      <c r="T196" s="61">
        <v>45107</v>
      </c>
      <c r="U196" s="25"/>
      <c r="V196" s="8"/>
      <c r="W196" s="8"/>
      <c r="X196" s="8"/>
      <c r="Y196" s="8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</row>
    <row r="197" spans="1:176">
      <c r="A197" s="20" t="s">
        <v>543</v>
      </c>
      <c r="B197" s="20">
        <v>96051</v>
      </c>
      <c r="C197" s="20" t="s">
        <v>294</v>
      </c>
      <c r="D197" s="20">
        <v>1000</v>
      </c>
      <c r="E197" s="20" t="s">
        <v>332</v>
      </c>
      <c r="F197" s="20" t="s">
        <v>3156</v>
      </c>
      <c r="G197" s="20">
        <v>1</v>
      </c>
      <c r="H197" s="20" t="s">
        <v>382</v>
      </c>
      <c r="I197" s="20">
        <v>7</v>
      </c>
      <c r="J197" s="20" t="s">
        <v>3156</v>
      </c>
      <c r="K197" s="20" t="s">
        <v>239</v>
      </c>
      <c r="L197" s="20" t="s">
        <v>239</v>
      </c>
      <c r="M197" s="20">
        <v>1</v>
      </c>
      <c r="N197" s="20">
        <v>1</v>
      </c>
      <c r="O197" s="20">
        <v>10000</v>
      </c>
      <c r="P197" s="20">
        <v>1</v>
      </c>
      <c r="Q197" s="20">
        <v>2</v>
      </c>
      <c r="R197" s="20">
        <v>7</v>
      </c>
      <c r="S197" s="20">
        <v>1</v>
      </c>
      <c r="T197" s="55">
        <v>45107</v>
      </c>
      <c r="U197" s="20"/>
      <c r="V197" s="8"/>
      <c r="W197" s="8"/>
      <c r="X197" s="8"/>
      <c r="Y197" s="8"/>
    </row>
    <row r="198" spans="1:176" s="83" customFormat="1">
      <c r="A198" s="25" t="s">
        <v>3157</v>
      </c>
      <c r="B198" s="25" t="s">
        <v>3142</v>
      </c>
      <c r="C198" s="25" t="s">
        <v>294</v>
      </c>
      <c r="D198" s="25">
        <v>150</v>
      </c>
      <c r="E198" s="25" t="s">
        <v>295</v>
      </c>
      <c r="F198" s="25" t="s">
        <v>3143</v>
      </c>
      <c r="G198" s="25">
        <v>150</v>
      </c>
      <c r="H198" s="25" t="s">
        <v>295</v>
      </c>
      <c r="I198" s="25">
        <v>0.05</v>
      </c>
      <c r="J198" s="25" t="s">
        <v>3143</v>
      </c>
      <c r="K198" s="25" t="s">
        <v>3144</v>
      </c>
      <c r="L198" s="25" t="s">
        <v>3144</v>
      </c>
      <c r="M198" s="25">
        <v>150</v>
      </c>
      <c r="N198" s="25">
        <v>1</v>
      </c>
      <c r="O198" s="25">
        <v>10000</v>
      </c>
      <c r="P198" s="25">
        <v>1</v>
      </c>
      <c r="Q198" s="25">
        <v>2</v>
      </c>
      <c r="R198" s="25">
        <v>7</v>
      </c>
      <c r="S198" s="25">
        <v>1</v>
      </c>
      <c r="T198" s="61">
        <v>45107</v>
      </c>
      <c r="U198" s="25"/>
      <c r="V198" s="8"/>
      <c r="W198" s="8"/>
      <c r="X198" s="8"/>
      <c r="Y198" s="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</row>
    <row r="199" spans="1:176">
      <c r="A199" s="20" t="s">
        <v>3158</v>
      </c>
      <c r="B199" s="20" t="s">
        <v>3159</v>
      </c>
      <c r="C199" s="20" t="s">
        <v>294</v>
      </c>
      <c r="D199" s="20">
        <v>1000</v>
      </c>
      <c r="E199" s="20" t="s">
        <v>332</v>
      </c>
      <c r="F199" s="20" t="s">
        <v>3160</v>
      </c>
      <c r="G199" s="20">
        <v>1</v>
      </c>
      <c r="H199" s="20" t="s">
        <v>382</v>
      </c>
      <c r="I199" s="20">
        <v>7</v>
      </c>
      <c r="J199" s="20" t="s">
        <v>3160</v>
      </c>
      <c r="K199" s="20" t="s">
        <v>229</v>
      </c>
      <c r="L199" s="20" t="s">
        <v>229</v>
      </c>
      <c r="M199" s="20">
        <v>1</v>
      </c>
      <c r="N199" s="20">
        <v>1</v>
      </c>
      <c r="O199" s="20">
        <v>10000</v>
      </c>
      <c r="P199" s="20">
        <v>1</v>
      </c>
      <c r="Q199" s="20">
        <v>2</v>
      </c>
      <c r="R199" s="20">
        <v>7</v>
      </c>
      <c r="S199" s="20">
        <v>1</v>
      </c>
      <c r="T199" s="55">
        <v>45107</v>
      </c>
      <c r="U199" s="20"/>
      <c r="V199" s="8"/>
      <c r="W199" s="8"/>
      <c r="X199" s="8"/>
      <c r="Y199" s="8"/>
    </row>
    <row r="200" spans="1:176" s="83" customFormat="1">
      <c r="A200" s="25" t="s">
        <v>1048</v>
      </c>
      <c r="B200" s="25">
        <v>97733</v>
      </c>
      <c r="C200" s="25" t="s">
        <v>294</v>
      </c>
      <c r="D200" s="25">
        <v>1000</v>
      </c>
      <c r="E200" s="25" t="s">
        <v>332</v>
      </c>
      <c r="F200" s="25" t="s">
        <v>3161</v>
      </c>
      <c r="G200" s="25">
        <v>1</v>
      </c>
      <c r="H200" s="25" t="s">
        <v>382</v>
      </c>
      <c r="I200" s="25">
        <v>7.15</v>
      </c>
      <c r="J200" s="25" t="s">
        <v>3161</v>
      </c>
      <c r="K200" s="25" t="s">
        <v>239</v>
      </c>
      <c r="L200" s="25" t="s">
        <v>239</v>
      </c>
      <c r="M200" s="25">
        <v>1</v>
      </c>
      <c r="N200" s="25">
        <v>1</v>
      </c>
      <c r="O200" s="25">
        <v>10000</v>
      </c>
      <c r="P200" s="25">
        <v>1</v>
      </c>
      <c r="Q200" s="25">
        <v>2</v>
      </c>
      <c r="R200" s="25">
        <v>7.15</v>
      </c>
      <c r="S200" s="25">
        <v>1</v>
      </c>
      <c r="T200" s="61">
        <v>45107</v>
      </c>
      <c r="U200" s="25"/>
      <c r="V200" s="8"/>
      <c r="W200" s="8"/>
      <c r="X200" s="8"/>
      <c r="Y200" s="8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</row>
    <row r="201" spans="1:176">
      <c r="A201" s="20" t="s">
        <v>3162</v>
      </c>
      <c r="B201" s="20" t="s">
        <v>3163</v>
      </c>
      <c r="C201" s="20" t="s">
        <v>294</v>
      </c>
      <c r="D201" s="20">
        <v>1000</v>
      </c>
      <c r="E201" s="20" t="s">
        <v>332</v>
      </c>
      <c r="F201" s="20" t="s">
        <v>3164</v>
      </c>
      <c r="G201" s="20">
        <v>1</v>
      </c>
      <c r="H201" s="20" t="s">
        <v>382</v>
      </c>
      <c r="I201" s="20">
        <v>7.5</v>
      </c>
      <c r="J201" s="20" t="s">
        <v>3164</v>
      </c>
      <c r="K201" s="20" t="s">
        <v>229</v>
      </c>
      <c r="L201" s="20" t="s">
        <v>229</v>
      </c>
      <c r="M201" s="20">
        <v>1</v>
      </c>
      <c r="N201" s="20">
        <v>1</v>
      </c>
      <c r="O201" s="20">
        <v>10000</v>
      </c>
      <c r="P201" s="20">
        <v>1</v>
      </c>
      <c r="Q201" s="20">
        <v>2</v>
      </c>
      <c r="R201" s="20">
        <v>7.5</v>
      </c>
      <c r="S201" s="20">
        <v>1</v>
      </c>
      <c r="T201" s="55">
        <v>45107</v>
      </c>
      <c r="U201" s="20"/>
      <c r="V201" s="8"/>
      <c r="W201" s="8"/>
      <c r="X201" s="8"/>
      <c r="Y201" s="8"/>
    </row>
    <row r="202" spans="1:176" s="83" customFormat="1">
      <c r="A202" s="25" t="s">
        <v>183</v>
      </c>
      <c r="B202" s="25">
        <v>98011</v>
      </c>
      <c r="C202" s="25" t="s">
        <v>294</v>
      </c>
      <c r="D202" s="25">
        <v>2000</v>
      </c>
      <c r="E202" s="25" t="s">
        <v>332</v>
      </c>
      <c r="F202" s="25" t="s">
        <v>3165</v>
      </c>
      <c r="G202" s="25">
        <v>2</v>
      </c>
      <c r="H202" s="25" t="s">
        <v>382</v>
      </c>
      <c r="I202" s="25">
        <v>3.75</v>
      </c>
      <c r="J202" s="25" t="s">
        <v>3165</v>
      </c>
      <c r="K202" s="25" t="s">
        <v>182</v>
      </c>
      <c r="L202" s="25" t="s">
        <v>182</v>
      </c>
      <c r="M202" s="25">
        <v>2</v>
      </c>
      <c r="N202" s="25">
        <v>1</v>
      </c>
      <c r="O202" s="25">
        <v>10000</v>
      </c>
      <c r="P202" s="25">
        <v>1</v>
      </c>
      <c r="Q202" s="25">
        <v>2</v>
      </c>
      <c r="R202" s="25">
        <v>7.5</v>
      </c>
      <c r="S202" s="25">
        <v>1</v>
      </c>
      <c r="T202" s="61">
        <v>45107</v>
      </c>
      <c r="U202" s="25"/>
      <c r="V202" s="8"/>
      <c r="W202" s="8"/>
      <c r="X202" s="8"/>
      <c r="Y202" s="8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</row>
    <row r="203" spans="1:176">
      <c r="A203" s="20" t="s">
        <v>920</v>
      </c>
      <c r="B203" s="20">
        <v>98392</v>
      </c>
      <c r="C203" s="20" t="s">
        <v>294</v>
      </c>
      <c r="D203" s="20">
        <v>2000</v>
      </c>
      <c r="E203" s="20" t="s">
        <v>332</v>
      </c>
      <c r="F203" s="20" t="s">
        <v>3166</v>
      </c>
      <c r="G203" s="20">
        <v>2</v>
      </c>
      <c r="H203" s="20" t="s">
        <v>382</v>
      </c>
      <c r="I203" s="20">
        <v>3.75</v>
      </c>
      <c r="J203" s="20" t="s">
        <v>3166</v>
      </c>
      <c r="K203" s="20" t="s">
        <v>182</v>
      </c>
      <c r="L203" s="20" t="s">
        <v>182</v>
      </c>
      <c r="M203" s="20">
        <v>2</v>
      </c>
      <c r="N203" s="20">
        <v>1</v>
      </c>
      <c r="O203" s="20">
        <v>10000</v>
      </c>
      <c r="P203" s="20">
        <v>1</v>
      </c>
      <c r="Q203" s="20">
        <v>2</v>
      </c>
      <c r="R203" s="20">
        <v>7.5</v>
      </c>
      <c r="S203" s="20">
        <v>1</v>
      </c>
      <c r="T203" s="55">
        <v>45107</v>
      </c>
      <c r="U203" s="20"/>
      <c r="V203" s="8"/>
      <c r="W203" s="8"/>
      <c r="X203" s="8"/>
      <c r="Y203" s="8"/>
    </row>
    <row r="204" spans="1:176" s="83" customFormat="1">
      <c r="A204" s="25" t="s">
        <v>1062</v>
      </c>
      <c r="B204" s="25">
        <v>98192</v>
      </c>
      <c r="C204" s="25" t="s">
        <v>294</v>
      </c>
      <c r="D204" s="25">
        <v>2000</v>
      </c>
      <c r="E204" s="25" t="s">
        <v>332</v>
      </c>
      <c r="F204" s="25" t="s">
        <v>3167</v>
      </c>
      <c r="G204" s="25">
        <v>2</v>
      </c>
      <c r="H204" s="25" t="s">
        <v>382</v>
      </c>
      <c r="I204" s="25">
        <v>3.75</v>
      </c>
      <c r="J204" s="25" t="s">
        <v>3167</v>
      </c>
      <c r="K204" s="25" t="s">
        <v>182</v>
      </c>
      <c r="L204" s="25" t="s">
        <v>182</v>
      </c>
      <c r="M204" s="25">
        <v>2</v>
      </c>
      <c r="N204" s="25">
        <v>1</v>
      </c>
      <c r="O204" s="25">
        <v>10000</v>
      </c>
      <c r="P204" s="25">
        <v>1</v>
      </c>
      <c r="Q204" s="25">
        <v>2</v>
      </c>
      <c r="R204" s="25">
        <v>7.5</v>
      </c>
      <c r="S204" s="25">
        <v>1</v>
      </c>
      <c r="T204" s="61">
        <v>45107</v>
      </c>
      <c r="U204" s="25"/>
      <c r="V204" s="8"/>
      <c r="W204" s="8"/>
      <c r="X204" s="8"/>
      <c r="Y204" s="8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</row>
    <row r="205" spans="1:176">
      <c r="A205" s="20" t="s">
        <v>2504</v>
      </c>
      <c r="B205" s="20">
        <v>98201</v>
      </c>
      <c r="C205" s="20" t="s">
        <v>294</v>
      </c>
      <c r="D205" s="20">
        <v>2000</v>
      </c>
      <c r="E205" s="20" t="s">
        <v>332</v>
      </c>
      <c r="F205" s="20" t="s">
        <v>3168</v>
      </c>
      <c r="G205" s="20">
        <v>2</v>
      </c>
      <c r="H205" s="20" t="s">
        <v>382</v>
      </c>
      <c r="I205" s="20">
        <v>3.75</v>
      </c>
      <c r="J205" s="20" t="s">
        <v>3168</v>
      </c>
      <c r="K205" s="20" t="s">
        <v>182</v>
      </c>
      <c r="L205" s="20" t="s">
        <v>182</v>
      </c>
      <c r="M205" s="20">
        <v>2</v>
      </c>
      <c r="N205" s="20">
        <v>1</v>
      </c>
      <c r="O205" s="20">
        <v>10000</v>
      </c>
      <c r="P205" s="20">
        <v>1</v>
      </c>
      <c r="Q205" s="20">
        <v>2</v>
      </c>
      <c r="R205" s="20">
        <v>7.5</v>
      </c>
      <c r="S205" s="20">
        <v>1</v>
      </c>
      <c r="T205" s="55">
        <v>45107</v>
      </c>
      <c r="U205" s="20"/>
      <c r="V205" s="8"/>
      <c r="W205" s="8"/>
      <c r="X205" s="8"/>
      <c r="Y205" s="8"/>
    </row>
    <row r="206" spans="1:176" s="83" customFormat="1">
      <c r="A206" s="25" t="s">
        <v>2507</v>
      </c>
      <c r="B206" s="25">
        <v>98213</v>
      </c>
      <c r="C206" s="25" t="s">
        <v>294</v>
      </c>
      <c r="D206" s="25">
        <v>2000</v>
      </c>
      <c r="E206" s="25" t="s">
        <v>332</v>
      </c>
      <c r="F206" s="25" t="s">
        <v>3169</v>
      </c>
      <c r="G206" s="25">
        <v>2</v>
      </c>
      <c r="H206" s="25" t="s">
        <v>382</v>
      </c>
      <c r="I206" s="25">
        <v>3.75</v>
      </c>
      <c r="J206" s="25" t="s">
        <v>3169</v>
      </c>
      <c r="K206" s="25" t="s">
        <v>182</v>
      </c>
      <c r="L206" s="25" t="s">
        <v>182</v>
      </c>
      <c r="M206" s="25">
        <v>2</v>
      </c>
      <c r="N206" s="25">
        <v>1</v>
      </c>
      <c r="O206" s="25">
        <v>10000</v>
      </c>
      <c r="P206" s="25">
        <v>1</v>
      </c>
      <c r="Q206" s="25">
        <v>2</v>
      </c>
      <c r="R206" s="25">
        <v>7.5</v>
      </c>
      <c r="S206" s="25">
        <v>1</v>
      </c>
      <c r="T206" s="61">
        <v>45107</v>
      </c>
      <c r="U206" s="25"/>
      <c r="V206" s="8"/>
      <c r="W206" s="8"/>
      <c r="X206" s="8"/>
      <c r="Y206" s="8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</row>
    <row r="207" spans="1:176">
      <c r="A207" s="20" t="s">
        <v>314</v>
      </c>
      <c r="B207" s="20">
        <v>97042</v>
      </c>
      <c r="C207" s="20" t="s">
        <v>294</v>
      </c>
      <c r="D207" s="20">
        <v>1</v>
      </c>
      <c r="E207" s="20" t="s">
        <v>295</v>
      </c>
      <c r="F207" s="20" t="s">
        <v>3170</v>
      </c>
      <c r="G207" s="20">
        <v>12</v>
      </c>
      <c r="H207" s="20" t="s">
        <v>295</v>
      </c>
      <c r="I207" s="20">
        <v>0.63</v>
      </c>
      <c r="J207" s="20" t="s">
        <v>3170</v>
      </c>
      <c r="K207" s="20" t="s">
        <v>3171</v>
      </c>
      <c r="L207" s="20" t="s">
        <v>3171</v>
      </c>
      <c r="M207" s="20">
        <v>12</v>
      </c>
      <c r="N207" s="20">
        <v>1</v>
      </c>
      <c r="O207" s="20">
        <v>10000</v>
      </c>
      <c r="P207" s="20">
        <v>1</v>
      </c>
      <c r="Q207" s="20">
        <v>2</v>
      </c>
      <c r="R207" s="20">
        <v>7.5</v>
      </c>
      <c r="S207" s="20">
        <v>1</v>
      </c>
      <c r="T207" s="55">
        <v>45107</v>
      </c>
      <c r="U207" s="20"/>
      <c r="V207" s="8"/>
      <c r="W207" s="8"/>
      <c r="X207" s="8"/>
      <c r="Y207" s="8"/>
    </row>
    <row r="208" spans="1:176" s="83" customFormat="1">
      <c r="A208" s="25" t="s">
        <v>312</v>
      </c>
      <c r="B208" s="25">
        <v>96162</v>
      </c>
      <c r="C208" s="25" t="s">
        <v>294</v>
      </c>
      <c r="D208" s="25">
        <v>1</v>
      </c>
      <c r="E208" s="25" t="s">
        <v>295</v>
      </c>
      <c r="F208" s="25" t="s">
        <v>3172</v>
      </c>
      <c r="G208" s="25">
        <v>12</v>
      </c>
      <c r="H208" s="25" t="s">
        <v>295</v>
      </c>
      <c r="I208" s="25">
        <v>0.63</v>
      </c>
      <c r="J208" s="25" t="s">
        <v>3172</v>
      </c>
      <c r="K208" s="25" t="s">
        <v>3171</v>
      </c>
      <c r="L208" s="25" t="s">
        <v>3171</v>
      </c>
      <c r="M208" s="25">
        <v>12</v>
      </c>
      <c r="N208" s="25">
        <v>1</v>
      </c>
      <c r="O208" s="25">
        <v>10000</v>
      </c>
      <c r="P208" s="25">
        <v>1</v>
      </c>
      <c r="Q208" s="25">
        <v>2</v>
      </c>
      <c r="R208" s="25">
        <v>7.5</v>
      </c>
      <c r="S208" s="25">
        <v>1</v>
      </c>
      <c r="T208" s="61">
        <v>45107</v>
      </c>
      <c r="U208" s="25"/>
      <c r="V208" s="8"/>
      <c r="W208" s="8"/>
      <c r="X208" s="8"/>
      <c r="Y208" s="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</row>
    <row r="209" spans="1:176">
      <c r="A209" s="20" t="s">
        <v>1469</v>
      </c>
      <c r="B209" s="20" t="s">
        <v>3173</v>
      </c>
      <c r="C209" s="20" t="s">
        <v>294</v>
      </c>
      <c r="D209" s="20">
        <v>1</v>
      </c>
      <c r="E209" s="20" t="s">
        <v>295</v>
      </c>
      <c r="F209" s="20" t="s">
        <v>3174</v>
      </c>
      <c r="G209" s="20">
        <v>1</v>
      </c>
      <c r="H209" s="20" t="s">
        <v>295</v>
      </c>
      <c r="I209" s="20">
        <v>7.55</v>
      </c>
      <c r="J209" s="20" t="s">
        <v>3174</v>
      </c>
      <c r="K209" s="20" t="s">
        <v>3175</v>
      </c>
      <c r="L209" s="20" t="s">
        <v>3175</v>
      </c>
      <c r="M209" s="20">
        <v>1</v>
      </c>
      <c r="N209" s="20">
        <v>1</v>
      </c>
      <c r="O209" s="20">
        <v>10000</v>
      </c>
      <c r="P209" s="20">
        <v>1</v>
      </c>
      <c r="Q209" s="20">
        <v>2</v>
      </c>
      <c r="R209" s="20">
        <v>7.55</v>
      </c>
      <c r="S209" s="20">
        <v>1</v>
      </c>
      <c r="T209" s="55">
        <v>45107</v>
      </c>
      <c r="U209" s="20"/>
      <c r="V209" s="8"/>
      <c r="W209" s="8"/>
      <c r="X209" s="8"/>
      <c r="Y209" s="8"/>
    </row>
    <row r="210" spans="1:176" s="83" customFormat="1">
      <c r="A210" s="25" t="s">
        <v>946</v>
      </c>
      <c r="B210" s="25">
        <v>97097</v>
      </c>
      <c r="C210" s="25" t="s">
        <v>294</v>
      </c>
      <c r="D210" s="25">
        <v>2270</v>
      </c>
      <c r="E210" s="25" t="s">
        <v>332</v>
      </c>
      <c r="F210" s="25" t="s">
        <v>3176</v>
      </c>
      <c r="G210" s="25">
        <v>2.27</v>
      </c>
      <c r="H210" s="25" t="s">
        <v>382</v>
      </c>
      <c r="I210" s="25">
        <v>3.39</v>
      </c>
      <c r="J210" s="25" t="s">
        <v>3176</v>
      </c>
      <c r="K210" s="25" t="s">
        <v>182</v>
      </c>
      <c r="L210" s="25" t="s">
        <v>182</v>
      </c>
      <c r="M210" s="25">
        <v>2.27</v>
      </c>
      <c r="N210" s="25">
        <v>1</v>
      </c>
      <c r="O210" s="25">
        <v>10000</v>
      </c>
      <c r="P210" s="25">
        <v>1</v>
      </c>
      <c r="Q210" s="25">
        <v>2</v>
      </c>
      <c r="R210" s="25">
        <v>7.7</v>
      </c>
      <c r="S210" s="25">
        <v>1</v>
      </c>
      <c r="T210" s="61">
        <v>45107</v>
      </c>
      <c r="U210" s="25"/>
      <c r="V210" s="8"/>
      <c r="W210" s="8"/>
      <c r="X210" s="8"/>
      <c r="Y210" s="8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</row>
    <row r="211" spans="1:176">
      <c r="A211" s="20" t="s">
        <v>1065</v>
      </c>
      <c r="B211" s="20" t="s">
        <v>3177</v>
      </c>
      <c r="C211" s="20" t="s">
        <v>294</v>
      </c>
      <c r="D211" s="20">
        <v>6000</v>
      </c>
      <c r="E211" s="20" t="s">
        <v>332</v>
      </c>
      <c r="F211" s="20" t="s">
        <v>3178</v>
      </c>
      <c r="G211" s="20">
        <v>6</v>
      </c>
      <c r="H211" s="20" t="s">
        <v>382</v>
      </c>
      <c r="I211" s="20">
        <v>1.33</v>
      </c>
      <c r="J211" s="20" t="s">
        <v>3178</v>
      </c>
      <c r="K211" s="20" t="s">
        <v>3179</v>
      </c>
      <c r="L211" s="20" t="s">
        <v>3179</v>
      </c>
      <c r="M211" s="20">
        <v>6</v>
      </c>
      <c r="N211" s="20">
        <v>1</v>
      </c>
      <c r="O211" s="20">
        <v>10000</v>
      </c>
      <c r="P211" s="20">
        <v>1</v>
      </c>
      <c r="Q211" s="20">
        <v>2</v>
      </c>
      <c r="R211" s="20">
        <v>7.95</v>
      </c>
      <c r="S211" s="20">
        <v>1</v>
      </c>
      <c r="T211" s="55">
        <v>45107</v>
      </c>
      <c r="U211" s="20"/>
      <c r="V211" s="8"/>
      <c r="W211" s="8"/>
      <c r="X211" s="8"/>
      <c r="Y211" s="8"/>
    </row>
    <row r="212" spans="1:176" s="83" customFormat="1">
      <c r="A212" s="25" t="s">
        <v>1036</v>
      </c>
      <c r="B212" s="25" t="s">
        <v>3180</v>
      </c>
      <c r="C212" s="25" t="s">
        <v>294</v>
      </c>
      <c r="D212" s="25">
        <v>5000</v>
      </c>
      <c r="E212" s="25" t="s">
        <v>327</v>
      </c>
      <c r="F212" s="25" t="s">
        <v>3181</v>
      </c>
      <c r="G212" s="25">
        <v>5</v>
      </c>
      <c r="H212" s="25" t="s">
        <v>329</v>
      </c>
      <c r="I212" s="25">
        <v>1.6</v>
      </c>
      <c r="J212" s="25" t="s">
        <v>3181</v>
      </c>
      <c r="K212" s="25" t="s">
        <v>3054</v>
      </c>
      <c r="L212" s="25" t="s">
        <v>3054</v>
      </c>
      <c r="M212" s="25">
        <v>5</v>
      </c>
      <c r="N212" s="25">
        <v>1</v>
      </c>
      <c r="O212" s="25">
        <v>10000</v>
      </c>
      <c r="P212" s="25">
        <v>1</v>
      </c>
      <c r="Q212" s="25">
        <v>2</v>
      </c>
      <c r="R212" s="25">
        <v>8</v>
      </c>
      <c r="S212" s="25">
        <v>1</v>
      </c>
      <c r="T212" s="61">
        <v>45107</v>
      </c>
      <c r="U212" s="25"/>
      <c r="V212" s="8"/>
      <c r="W212" s="8"/>
      <c r="X212" s="8"/>
      <c r="Y212" s="8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</row>
    <row r="213" spans="1:176">
      <c r="A213" s="20" t="s">
        <v>1028</v>
      </c>
      <c r="B213" s="20" t="s">
        <v>3182</v>
      </c>
      <c r="C213" s="20" t="s">
        <v>294</v>
      </c>
      <c r="D213" s="20">
        <v>5000</v>
      </c>
      <c r="E213" s="20" t="s">
        <v>327</v>
      </c>
      <c r="F213" s="20" t="s">
        <v>3183</v>
      </c>
      <c r="G213" s="20">
        <v>5</v>
      </c>
      <c r="H213" s="20" t="s">
        <v>329</v>
      </c>
      <c r="I213" s="20">
        <v>1.6</v>
      </c>
      <c r="J213" s="20" t="s">
        <v>3183</v>
      </c>
      <c r="K213" s="20" t="s">
        <v>3054</v>
      </c>
      <c r="L213" s="20" t="s">
        <v>3054</v>
      </c>
      <c r="M213" s="20">
        <v>5</v>
      </c>
      <c r="N213" s="20">
        <v>1</v>
      </c>
      <c r="O213" s="20">
        <v>10000</v>
      </c>
      <c r="P213" s="20">
        <v>1</v>
      </c>
      <c r="Q213" s="20">
        <v>2</v>
      </c>
      <c r="R213" s="20">
        <v>8</v>
      </c>
      <c r="S213" s="20">
        <v>1</v>
      </c>
      <c r="T213" s="55">
        <v>45107</v>
      </c>
      <c r="U213" s="20"/>
      <c r="V213" s="8"/>
      <c r="W213" s="8"/>
      <c r="X213" s="8"/>
      <c r="Y213" s="8"/>
    </row>
    <row r="214" spans="1:176" s="83" customFormat="1">
      <c r="A214" s="25" t="s">
        <v>765</v>
      </c>
      <c r="B214" s="25">
        <v>98175</v>
      </c>
      <c r="C214" s="25" t="s">
        <v>294</v>
      </c>
      <c r="D214" s="25">
        <v>2000</v>
      </c>
      <c r="E214" s="25" t="s">
        <v>332</v>
      </c>
      <c r="F214" s="25" t="s">
        <v>3184</v>
      </c>
      <c r="G214" s="25">
        <v>2</v>
      </c>
      <c r="H214" s="25" t="s">
        <v>382</v>
      </c>
      <c r="I214" s="25">
        <v>4</v>
      </c>
      <c r="J214" s="25" t="s">
        <v>3184</v>
      </c>
      <c r="K214" s="25" t="s">
        <v>182</v>
      </c>
      <c r="L214" s="25" t="s">
        <v>182</v>
      </c>
      <c r="M214" s="25">
        <v>2</v>
      </c>
      <c r="N214" s="25">
        <v>1</v>
      </c>
      <c r="O214" s="25">
        <v>10000</v>
      </c>
      <c r="P214" s="25">
        <v>1</v>
      </c>
      <c r="Q214" s="25">
        <v>2</v>
      </c>
      <c r="R214" s="25">
        <v>8</v>
      </c>
      <c r="S214" s="25">
        <v>1</v>
      </c>
      <c r="T214" s="61">
        <v>45107</v>
      </c>
      <c r="U214" s="25"/>
      <c r="V214" s="8"/>
      <c r="W214" s="8"/>
      <c r="X214" s="8"/>
      <c r="Y214" s="8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</row>
    <row r="215" spans="1:176">
      <c r="A215" s="20" t="s">
        <v>258</v>
      </c>
      <c r="B215" s="20">
        <v>98264</v>
      </c>
      <c r="C215" s="20" t="s">
        <v>294</v>
      </c>
      <c r="D215" s="20">
        <v>2000</v>
      </c>
      <c r="E215" s="20" t="s">
        <v>332</v>
      </c>
      <c r="F215" s="20" t="s">
        <v>3185</v>
      </c>
      <c r="G215" s="20">
        <v>2</v>
      </c>
      <c r="H215" s="20" t="s">
        <v>382</v>
      </c>
      <c r="I215" s="20">
        <v>4</v>
      </c>
      <c r="J215" s="20" t="s">
        <v>3185</v>
      </c>
      <c r="K215" s="20" t="s">
        <v>182</v>
      </c>
      <c r="L215" s="20" t="s">
        <v>182</v>
      </c>
      <c r="M215" s="20">
        <v>2</v>
      </c>
      <c r="N215" s="20">
        <v>1</v>
      </c>
      <c r="O215" s="20">
        <v>10000</v>
      </c>
      <c r="P215" s="20">
        <v>1</v>
      </c>
      <c r="Q215" s="20">
        <v>2</v>
      </c>
      <c r="R215" s="20">
        <v>8</v>
      </c>
      <c r="S215" s="20">
        <v>1</v>
      </c>
      <c r="T215" s="55">
        <v>45107</v>
      </c>
      <c r="U215" s="20"/>
      <c r="V215" s="8"/>
      <c r="W215" s="8"/>
      <c r="X215" s="8"/>
      <c r="Y215" s="8"/>
    </row>
    <row r="216" spans="1:176" s="83" customFormat="1">
      <c r="A216" s="25" t="s">
        <v>1031</v>
      </c>
      <c r="B216" s="25">
        <v>98293</v>
      </c>
      <c r="C216" s="25" t="s">
        <v>294</v>
      </c>
      <c r="D216" s="25">
        <v>5000</v>
      </c>
      <c r="E216" s="25" t="s">
        <v>332</v>
      </c>
      <c r="F216" s="25" t="s">
        <v>3186</v>
      </c>
      <c r="G216" s="25">
        <v>1</v>
      </c>
      <c r="H216" s="25" t="s">
        <v>295</v>
      </c>
      <c r="I216" s="25">
        <v>8</v>
      </c>
      <c r="J216" s="25" t="s">
        <v>3186</v>
      </c>
      <c r="K216" s="25" t="s">
        <v>3187</v>
      </c>
      <c r="L216" s="25" t="s">
        <v>3187</v>
      </c>
      <c r="M216" s="25">
        <v>1</v>
      </c>
      <c r="N216" s="25">
        <v>1</v>
      </c>
      <c r="O216" s="25">
        <v>10000</v>
      </c>
      <c r="P216" s="25">
        <v>1</v>
      </c>
      <c r="Q216" s="25">
        <v>2</v>
      </c>
      <c r="R216" s="25">
        <v>8</v>
      </c>
      <c r="S216" s="25">
        <v>1</v>
      </c>
      <c r="T216" s="61">
        <v>45107</v>
      </c>
      <c r="U216" s="25"/>
      <c r="V216" s="8"/>
      <c r="W216" s="8"/>
      <c r="X216" s="8"/>
      <c r="Y216" s="8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</row>
    <row r="217" spans="1:176">
      <c r="A217" s="20" t="s">
        <v>729</v>
      </c>
      <c r="B217" s="20">
        <v>98304</v>
      </c>
      <c r="C217" s="20" t="s">
        <v>294</v>
      </c>
      <c r="D217" s="20">
        <v>5000</v>
      </c>
      <c r="E217" s="20" t="s">
        <v>332</v>
      </c>
      <c r="F217" s="20" t="s">
        <v>3188</v>
      </c>
      <c r="G217" s="20">
        <v>5</v>
      </c>
      <c r="H217" s="20" t="s">
        <v>382</v>
      </c>
      <c r="I217" s="20">
        <v>1.6</v>
      </c>
      <c r="J217" s="20" t="s">
        <v>3188</v>
      </c>
      <c r="K217" s="20" t="s">
        <v>232</v>
      </c>
      <c r="L217" s="20" t="s">
        <v>232</v>
      </c>
      <c r="M217" s="20">
        <v>5</v>
      </c>
      <c r="N217" s="20">
        <v>1</v>
      </c>
      <c r="O217" s="20">
        <v>10000</v>
      </c>
      <c r="P217" s="20">
        <v>1</v>
      </c>
      <c r="Q217" s="20">
        <v>2</v>
      </c>
      <c r="R217" s="20">
        <v>8</v>
      </c>
      <c r="S217" s="20">
        <v>1</v>
      </c>
      <c r="T217" s="55">
        <v>45107</v>
      </c>
      <c r="U217" s="20"/>
      <c r="V217" s="8"/>
      <c r="W217" s="8"/>
      <c r="X217" s="8"/>
      <c r="Y217" s="8"/>
    </row>
    <row r="218" spans="1:176" s="83" customFormat="1">
      <c r="A218" s="25" t="s">
        <v>3189</v>
      </c>
      <c r="B218" s="25">
        <v>98311</v>
      </c>
      <c r="C218" s="25" t="s">
        <v>294</v>
      </c>
      <c r="D218" s="25">
        <v>5000</v>
      </c>
      <c r="E218" s="25" t="s">
        <v>332</v>
      </c>
      <c r="F218" s="25" t="s">
        <v>3190</v>
      </c>
      <c r="G218" s="25">
        <v>5</v>
      </c>
      <c r="H218" s="25" t="s">
        <v>382</v>
      </c>
      <c r="I218" s="25">
        <v>1.6</v>
      </c>
      <c r="J218" s="25" t="s">
        <v>3190</v>
      </c>
      <c r="K218" s="25" t="s">
        <v>232</v>
      </c>
      <c r="L218" s="25" t="s">
        <v>232</v>
      </c>
      <c r="M218" s="25">
        <v>5</v>
      </c>
      <c r="N218" s="25">
        <v>1</v>
      </c>
      <c r="O218" s="25">
        <v>10000</v>
      </c>
      <c r="P218" s="25">
        <v>1</v>
      </c>
      <c r="Q218" s="25">
        <v>2</v>
      </c>
      <c r="R218" s="25">
        <v>8</v>
      </c>
      <c r="S218" s="25">
        <v>1</v>
      </c>
      <c r="T218" s="61">
        <v>45107</v>
      </c>
      <c r="U218" s="25"/>
      <c r="V218" s="8"/>
      <c r="W218" s="8"/>
      <c r="X218" s="8"/>
      <c r="Y218" s="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</row>
    <row r="219" spans="1:176">
      <c r="A219" s="20" t="s">
        <v>907</v>
      </c>
      <c r="B219" s="20">
        <v>96212</v>
      </c>
      <c r="C219" s="20" t="s">
        <v>294</v>
      </c>
      <c r="D219" s="20">
        <v>400</v>
      </c>
      <c r="E219" s="20" t="s">
        <v>332</v>
      </c>
      <c r="F219" s="20" t="s">
        <v>3191</v>
      </c>
      <c r="G219" s="20">
        <v>1</v>
      </c>
      <c r="H219" s="20" t="s">
        <v>2924</v>
      </c>
      <c r="I219" s="20">
        <v>8.02</v>
      </c>
      <c r="J219" s="20" t="s">
        <v>3191</v>
      </c>
      <c r="K219" s="20" t="s">
        <v>2901</v>
      </c>
      <c r="L219" s="20" t="s">
        <v>2901</v>
      </c>
      <c r="M219" s="20">
        <v>1</v>
      </c>
      <c r="N219" s="20">
        <v>1</v>
      </c>
      <c r="O219" s="20">
        <v>10000</v>
      </c>
      <c r="P219" s="20">
        <v>1</v>
      </c>
      <c r="Q219" s="20">
        <v>2</v>
      </c>
      <c r="R219" s="20">
        <v>8.02</v>
      </c>
      <c r="S219" s="20">
        <v>1</v>
      </c>
      <c r="T219" s="55">
        <v>45107</v>
      </c>
      <c r="U219" s="20"/>
      <c r="V219" s="8"/>
      <c r="W219" s="8"/>
      <c r="X219" s="8"/>
      <c r="Y219" s="8"/>
    </row>
    <row r="220" spans="1:176" s="83" customFormat="1">
      <c r="A220" s="25" t="s">
        <v>3192</v>
      </c>
      <c r="B220" s="25" t="s">
        <v>3193</v>
      </c>
      <c r="C220" s="25" t="s">
        <v>294</v>
      </c>
      <c r="D220" s="25">
        <v>1</v>
      </c>
      <c r="E220" s="25" t="s">
        <v>295</v>
      </c>
      <c r="F220" s="25" t="s">
        <v>3194</v>
      </c>
      <c r="G220" s="25">
        <v>1</v>
      </c>
      <c r="H220" s="25" t="s">
        <v>295</v>
      </c>
      <c r="I220" s="25">
        <v>8.1</v>
      </c>
      <c r="J220" s="25" t="s">
        <v>3194</v>
      </c>
      <c r="K220" s="25" t="s">
        <v>3195</v>
      </c>
      <c r="L220" s="25" t="s">
        <v>3195</v>
      </c>
      <c r="M220" s="25">
        <v>1</v>
      </c>
      <c r="N220" s="25">
        <v>1</v>
      </c>
      <c r="O220" s="25">
        <v>10000</v>
      </c>
      <c r="P220" s="25">
        <v>1</v>
      </c>
      <c r="Q220" s="25">
        <v>2</v>
      </c>
      <c r="R220" s="25">
        <v>8.1</v>
      </c>
      <c r="S220" s="25">
        <v>1</v>
      </c>
      <c r="T220" s="61">
        <v>45107</v>
      </c>
      <c r="U220" s="25"/>
      <c r="V220" s="8"/>
      <c r="W220" s="8"/>
      <c r="X220" s="8"/>
      <c r="Y220" s="8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</row>
    <row r="221" spans="1:176">
      <c r="A221" s="20" t="s">
        <v>762</v>
      </c>
      <c r="B221" s="20">
        <v>98169</v>
      </c>
      <c r="C221" s="20" t="s">
        <v>294</v>
      </c>
      <c r="D221" s="20">
        <v>2000</v>
      </c>
      <c r="E221" s="20" t="s">
        <v>332</v>
      </c>
      <c r="F221" s="20" t="s">
        <v>3196</v>
      </c>
      <c r="G221" s="20">
        <v>2</v>
      </c>
      <c r="H221" s="20" t="s">
        <v>382</v>
      </c>
      <c r="I221" s="20">
        <v>4.08</v>
      </c>
      <c r="J221" s="20" t="s">
        <v>3196</v>
      </c>
      <c r="K221" s="20" t="s">
        <v>182</v>
      </c>
      <c r="L221" s="20" t="s">
        <v>182</v>
      </c>
      <c r="M221" s="20">
        <v>2</v>
      </c>
      <c r="N221" s="20">
        <v>1</v>
      </c>
      <c r="O221" s="20">
        <v>10000</v>
      </c>
      <c r="P221" s="20">
        <v>1</v>
      </c>
      <c r="Q221" s="20">
        <v>2</v>
      </c>
      <c r="R221" s="20">
        <v>8.15</v>
      </c>
      <c r="S221" s="20">
        <v>1</v>
      </c>
      <c r="T221" s="55">
        <v>45107</v>
      </c>
      <c r="U221" s="20"/>
      <c r="V221" s="8"/>
      <c r="W221" s="8"/>
      <c r="X221" s="8"/>
      <c r="Y221" s="8"/>
    </row>
    <row r="222" spans="1:176" s="83" customFormat="1">
      <c r="A222" s="25" t="s">
        <v>931</v>
      </c>
      <c r="B222" s="25">
        <v>98172</v>
      </c>
      <c r="C222" s="25" t="s">
        <v>294</v>
      </c>
      <c r="D222" s="25">
        <v>2000</v>
      </c>
      <c r="E222" s="25" t="s">
        <v>332</v>
      </c>
      <c r="F222" s="25" t="s">
        <v>3197</v>
      </c>
      <c r="G222" s="25">
        <v>2</v>
      </c>
      <c r="H222" s="25" t="s">
        <v>382</v>
      </c>
      <c r="I222" s="25">
        <v>4.08</v>
      </c>
      <c r="J222" s="25" t="s">
        <v>3197</v>
      </c>
      <c r="K222" s="25" t="s">
        <v>182</v>
      </c>
      <c r="L222" s="25" t="s">
        <v>182</v>
      </c>
      <c r="M222" s="25">
        <v>2</v>
      </c>
      <c r="N222" s="25">
        <v>1</v>
      </c>
      <c r="O222" s="25">
        <v>10000</v>
      </c>
      <c r="P222" s="25">
        <v>1</v>
      </c>
      <c r="Q222" s="25">
        <v>2</v>
      </c>
      <c r="R222" s="25">
        <v>8.15</v>
      </c>
      <c r="S222" s="25">
        <v>1</v>
      </c>
      <c r="T222" s="61">
        <v>45107</v>
      </c>
      <c r="U222" s="25"/>
      <c r="V222" s="8"/>
      <c r="W222" s="8"/>
      <c r="X222" s="8"/>
      <c r="Y222" s="8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</row>
    <row r="223" spans="1:176">
      <c r="A223" s="20" t="s">
        <v>973</v>
      </c>
      <c r="B223" s="20">
        <v>98195</v>
      </c>
      <c r="C223" s="20" t="s">
        <v>294</v>
      </c>
      <c r="D223" s="20">
        <v>2000</v>
      </c>
      <c r="E223" s="20" t="s">
        <v>332</v>
      </c>
      <c r="F223" s="20" t="s">
        <v>3198</v>
      </c>
      <c r="G223" s="20">
        <v>2</v>
      </c>
      <c r="H223" s="20" t="s">
        <v>382</v>
      </c>
      <c r="I223" s="20">
        <v>4.0999999999999996</v>
      </c>
      <c r="J223" s="20" t="s">
        <v>3198</v>
      </c>
      <c r="K223" s="20" t="s">
        <v>182</v>
      </c>
      <c r="L223" s="20" t="s">
        <v>182</v>
      </c>
      <c r="M223" s="20">
        <v>2</v>
      </c>
      <c r="N223" s="20">
        <v>1</v>
      </c>
      <c r="O223" s="20">
        <v>10000</v>
      </c>
      <c r="P223" s="20">
        <v>1</v>
      </c>
      <c r="Q223" s="20">
        <v>2</v>
      </c>
      <c r="R223" s="20">
        <v>8.1999999999999993</v>
      </c>
      <c r="S223" s="20">
        <v>1</v>
      </c>
      <c r="T223" s="55">
        <v>45107</v>
      </c>
      <c r="U223" s="20"/>
      <c r="V223" s="8"/>
      <c r="W223" s="8"/>
      <c r="X223" s="8"/>
      <c r="Y223" s="8"/>
    </row>
    <row r="224" spans="1:176" s="83" customFormat="1">
      <c r="A224" s="25" t="s">
        <v>247</v>
      </c>
      <c r="B224" s="25">
        <v>97189</v>
      </c>
      <c r="C224" s="25" t="s">
        <v>294</v>
      </c>
      <c r="D224" s="25">
        <v>1000</v>
      </c>
      <c r="E224" s="25" t="s">
        <v>332</v>
      </c>
      <c r="F224" s="25" t="s">
        <v>3067</v>
      </c>
      <c r="G224" s="25">
        <v>10</v>
      </c>
      <c r="H224" s="25" t="s">
        <v>382</v>
      </c>
      <c r="I224" s="25">
        <v>0.83</v>
      </c>
      <c r="J224" s="25" t="s">
        <v>3067</v>
      </c>
      <c r="K224" s="25" t="s">
        <v>2597</v>
      </c>
      <c r="L224" s="25" t="s">
        <v>2597</v>
      </c>
      <c r="M224" s="25">
        <v>10</v>
      </c>
      <c r="N224" s="25">
        <v>1</v>
      </c>
      <c r="O224" s="25">
        <v>10000</v>
      </c>
      <c r="P224" s="25">
        <v>1</v>
      </c>
      <c r="Q224" s="25">
        <v>2</v>
      </c>
      <c r="R224" s="25">
        <v>8.25</v>
      </c>
      <c r="S224" s="25">
        <v>1</v>
      </c>
      <c r="T224" s="61">
        <v>45107</v>
      </c>
      <c r="U224" s="25"/>
      <c r="V224" s="8"/>
      <c r="W224" s="8"/>
      <c r="X224" s="8"/>
      <c r="Y224" s="8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</row>
    <row r="225" spans="1:176">
      <c r="A225" s="20">
        <v>40996</v>
      </c>
      <c r="B225" s="20">
        <v>711024</v>
      </c>
      <c r="C225" s="20" t="s">
        <v>1243</v>
      </c>
      <c r="D225" s="20">
        <v>100</v>
      </c>
      <c r="E225" s="20" t="s">
        <v>295</v>
      </c>
      <c r="F225" s="20" t="s">
        <v>3199</v>
      </c>
      <c r="G225" s="20">
        <v>100</v>
      </c>
      <c r="H225" s="20" t="s">
        <v>295</v>
      </c>
      <c r="I225" s="20">
        <v>0.08</v>
      </c>
      <c r="J225" s="20" t="s">
        <v>3199</v>
      </c>
      <c r="K225" s="20" t="s">
        <v>3200</v>
      </c>
      <c r="L225" s="20" t="s">
        <v>3200</v>
      </c>
      <c r="M225" s="20">
        <v>100</v>
      </c>
      <c r="N225" s="20">
        <v>1</v>
      </c>
      <c r="O225" s="20">
        <v>10000</v>
      </c>
      <c r="P225" s="20">
        <v>1</v>
      </c>
      <c r="Q225" s="20">
        <v>2</v>
      </c>
      <c r="R225" s="20">
        <v>8.2799999999999994</v>
      </c>
      <c r="S225" s="20">
        <v>1</v>
      </c>
      <c r="T225" s="55">
        <v>45107</v>
      </c>
      <c r="U225" s="20"/>
      <c r="V225" s="8"/>
      <c r="W225" s="8"/>
      <c r="X225" s="8"/>
      <c r="Y225" s="8"/>
    </row>
    <row r="226" spans="1:176" s="83" customFormat="1">
      <c r="A226" s="25" t="s">
        <v>3201</v>
      </c>
      <c r="B226" s="25">
        <v>711026</v>
      </c>
      <c r="C226" s="25" t="s">
        <v>1243</v>
      </c>
      <c r="D226" s="25">
        <v>100</v>
      </c>
      <c r="E226" s="25" t="s">
        <v>295</v>
      </c>
      <c r="F226" s="25" t="s">
        <v>3202</v>
      </c>
      <c r="G226" s="25">
        <v>100</v>
      </c>
      <c r="H226" s="25" t="s">
        <v>295</v>
      </c>
      <c r="I226" s="25">
        <v>0.08</v>
      </c>
      <c r="J226" s="25" t="s">
        <v>3202</v>
      </c>
      <c r="K226" s="25" t="s">
        <v>3200</v>
      </c>
      <c r="L226" s="25" t="s">
        <v>3200</v>
      </c>
      <c r="M226" s="25">
        <v>100</v>
      </c>
      <c r="N226" s="25">
        <v>1</v>
      </c>
      <c r="O226" s="25">
        <v>10000</v>
      </c>
      <c r="P226" s="25">
        <v>1</v>
      </c>
      <c r="Q226" s="25">
        <v>2</v>
      </c>
      <c r="R226" s="25">
        <v>8.2799999999999994</v>
      </c>
      <c r="S226" s="25">
        <v>1</v>
      </c>
      <c r="T226" s="61">
        <v>45107</v>
      </c>
      <c r="U226" s="25"/>
      <c r="V226" s="8"/>
      <c r="W226" s="8"/>
      <c r="X226" s="8"/>
      <c r="Y226" s="8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</row>
    <row r="227" spans="1:176">
      <c r="A227" s="20" t="s">
        <v>3203</v>
      </c>
      <c r="B227" s="20" t="s">
        <v>3203</v>
      </c>
      <c r="C227" s="20" t="s">
        <v>294</v>
      </c>
      <c r="D227" s="20">
        <v>500</v>
      </c>
      <c r="E227" s="20" t="s">
        <v>332</v>
      </c>
      <c r="F227" s="20" t="s">
        <v>3204</v>
      </c>
      <c r="G227" s="20">
        <v>1</v>
      </c>
      <c r="H227" s="20" t="s">
        <v>295</v>
      </c>
      <c r="I227" s="20">
        <v>8.4</v>
      </c>
      <c r="J227" s="20" t="s">
        <v>3204</v>
      </c>
      <c r="K227" s="20" t="s">
        <v>3205</v>
      </c>
      <c r="L227" s="20" t="s">
        <v>3205</v>
      </c>
      <c r="M227" s="20">
        <v>1</v>
      </c>
      <c r="N227" s="20">
        <v>1</v>
      </c>
      <c r="O227" s="20">
        <v>10000</v>
      </c>
      <c r="P227" s="20">
        <v>1</v>
      </c>
      <c r="Q227" s="20">
        <v>2</v>
      </c>
      <c r="R227" s="20">
        <v>8.4</v>
      </c>
      <c r="S227" s="20">
        <v>1</v>
      </c>
      <c r="T227" s="55">
        <v>45107</v>
      </c>
      <c r="U227" s="20"/>
      <c r="V227" s="8"/>
      <c r="W227" s="8"/>
      <c r="X227" s="8"/>
      <c r="Y227" s="8"/>
    </row>
    <row r="228" spans="1:176" s="83" customFormat="1">
      <c r="A228" s="25" t="s">
        <v>3206</v>
      </c>
      <c r="B228" s="25" t="s">
        <v>3207</v>
      </c>
      <c r="C228" s="25" t="s">
        <v>294</v>
      </c>
      <c r="D228" s="25">
        <v>2000</v>
      </c>
      <c r="E228" s="25" t="s">
        <v>327</v>
      </c>
      <c r="F228" s="25" t="s">
        <v>3208</v>
      </c>
      <c r="G228" s="25">
        <v>2</v>
      </c>
      <c r="H228" s="25" t="s">
        <v>329</v>
      </c>
      <c r="I228" s="25">
        <v>4.25</v>
      </c>
      <c r="J228" s="25" t="s">
        <v>3208</v>
      </c>
      <c r="K228" s="25" t="s">
        <v>3209</v>
      </c>
      <c r="L228" s="25" t="s">
        <v>3209</v>
      </c>
      <c r="M228" s="25">
        <v>2</v>
      </c>
      <c r="N228" s="25">
        <v>1</v>
      </c>
      <c r="O228" s="25">
        <v>10000</v>
      </c>
      <c r="P228" s="25">
        <v>1</v>
      </c>
      <c r="Q228" s="25">
        <v>2</v>
      </c>
      <c r="R228" s="25">
        <v>8.5</v>
      </c>
      <c r="S228" s="25">
        <v>1</v>
      </c>
      <c r="T228" s="61">
        <v>45107</v>
      </c>
      <c r="U228" s="25"/>
      <c r="V228" s="8"/>
      <c r="W228" s="8"/>
      <c r="X228" s="8"/>
      <c r="Y228" s="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</row>
    <row r="229" spans="1:176">
      <c r="A229" s="20" t="s">
        <v>1033</v>
      </c>
      <c r="B229" s="20" t="s">
        <v>3207</v>
      </c>
      <c r="C229" s="20" t="s">
        <v>294</v>
      </c>
      <c r="D229" s="20">
        <v>2000</v>
      </c>
      <c r="E229" s="20" t="s">
        <v>327</v>
      </c>
      <c r="F229" s="20" t="s">
        <v>3208</v>
      </c>
      <c r="G229" s="20">
        <v>2</v>
      </c>
      <c r="H229" s="20" t="s">
        <v>329</v>
      </c>
      <c r="I229" s="20">
        <v>4.25</v>
      </c>
      <c r="J229" s="20" t="s">
        <v>3208</v>
      </c>
      <c r="K229" s="20" t="s">
        <v>3209</v>
      </c>
      <c r="L229" s="20" t="s">
        <v>3209</v>
      </c>
      <c r="M229" s="20">
        <v>2</v>
      </c>
      <c r="N229" s="20">
        <v>1</v>
      </c>
      <c r="O229" s="20">
        <v>10000</v>
      </c>
      <c r="P229" s="20">
        <v>1</v>
      </c>
      <c r="Q229" s="20">
        <v>2</v>
      </c>
      <c r="R229" s="20">
        <v>8.5</v>
      </c>
      <c r="S229" s="20">
        <v>1</v>
      </c>
      <c r="T229" s="55">
        <v>45107</v>
      </c>
      <c r="U229" s="20"/>
      <c r="V229" s="8"/>
      <c r="W229" s="8"/>
      <c r="X229" s="8"/>
      <c r="Y229" s="8"/>
    </row>
    <row r="230" spans="1:176" s="83" customFormat="1">
      <c r="A230" s="25" t="s">
        <v>996</v>
      </c>
      <c r="B230" s="25">
        <v>98226</v>
      </c>
      <c r="C230" s="25" t="s">
        <v>294</v>
      </c>
      <c r="D230" s="25">
        <v>1000</v>
      </c>
      <c r="E230" s="25" t="s">
        <v>332</v>
      </c>
      <c r="F230" s="25" t="s">
        <v>3210</v>
      </c>
      <c r="G230" s="25">
        <v>1</v>
      </c>
      <c r="H230" s="25" t="s">
        <v>382</v>
      </c>
      <c r="I230" s="25">
        <v>8.5</v>
      </c>
      <c r="J230" s="25" t="s">
        <v>3210</v>
      </c>
      <c r="K230" s="25" t="s">
        <v>3211</v>
      </c>
      <c r="L230" s="25" t="s">
        <v>3211</v>
      </c>
      <c r="M230" s="25">
        <v>1</v>
      </c>
      <c r="N230" s="25">
        <v>1</v>
      </c>
      <c r="O230" s="25">
        <v>10000</v>
      </c>
      <c r="P230" s="25">
        <v>1</v>
      </c>
      <c r="Q230" s="25">
        <v>2</v>
      </c>
      <c r="R230" s="25">
        <v>8.5</v>
      </c>
      <c r="S230" s="25">
        <v>1</v>
      </c>
      <c r="T230" s="61">
        <v>45107</v>
      </c>
      <c r="U230" s="25"/>
      <c r="V230" s="8"/>
      <c r="W230" s="8"/>
      <c r="X230" s="8"/>
      <c r="Y230" s="8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</row>
    <row r="231" spans="1:176">
      <c r="A231" s="20" t="s">
        <v>3212</v>
      </c>
      <c r="B231" s="20">
        <v>97103</v>
      </c>
      <c r="C231" s="20" t="s">
        <v>294</v>
      </c>
      <c r="D231" s="20">
        <v>2270</v>
      </c>
      <c r="E231" s="20" t="s">
        <v>332</v>
      </c>
      <c r="F231" s="20" t="s">
        <v>3213</v>
      </c>
      <c r="G231" s="20">
        <v>2.27</v>
      </c>
      <c r="H231" s="20" t="s">
        <v>382</v>
      </c>
      <c r="I231" s="20">
        <v>3.74</v>
      </c>
      <c r="J231" s="20" t="s">
        <v>3213</v>
      </c>
      <c r="K231" s="20" t="s">
        <v>3141</v>
      </c>
      <c r="L231" s="20" t="s">
        <v>3141</v>
      </c>
      <c r="M231" s="20">
        <v>2.27</v>
      </c>
      <c r="N231" s="20">
        <v>1</v>
      </c>
      <c r="O231" s="20">
        <v>623</v>
      </c>
      <c r="P231" s="20">
        <v>1</v>
      </c>
      <c r="Q231" s="20">
        <v>1</v>
      </c>
      <c r="R231" s="20">
        <v>8.5</v>
      </c>
      <c r="S231" s="20">
        <v>1</v>
      </c>
      <c r="T231" s="55">
        <v>45107</v>
      </c>
      <c r="U231" s="20"/>
      <c r="V231" s="8"/>
      <c r="W231" s="8"/>
      <c r="X231" s="8"/>
      <c r="Y231" s="8"/>
    </row>
    <row r="232" spans="1:176" s="83" customFormat="1">
      <c r="A232" s="25" t="s">
        <v>3120</v>
      </c>
      <c r="B232" s="25">
        <v>771005</v>
      </c>
      <c r="C232" s="25" t="s">
        <v>1243</v>
      </c>
      <c r="D232" s="25">
        <v>500</v>
      </c>
      <c r="E232" s="25" t="s">
        <v>327</v>
      </c>
      <c r="F232" s="25" t="s">
        <v>3214</v>
      </c>
      <c r="G232" s="25">
        <v>24</v>
      </c>
      <c r="H232" s="25" t="s">
        <v>295</v>
      </c>
      <c r="I232" s="25">
        <v>0.36</v>
      </c>
      <c r="J232" s="25" t="s">
        <v>3214</v>
      </c>
      <c r="K232" s="25" t="s">
        <v>3122</v>
      </c>
      <c r="L232" s="25" t="s">
        <v>3122</v>
      </c>
      <c r="M232" s="25">
        <v>24</v>
      </c>
      <c r="N232" s="25">
        <v>1</v>
      </c>
      <c r="O232" s="25">
        <v>10000</v>
      </c>
      <c r="P232" s="25">
        <v>1</v>
      </c>
      <c r="Q232" s="25">
        <v>2</v>
      </c>
      <c r="R232" s="25">
        <v>8.65</v>
      </c>
      <c r="S232" s="25">
        <v>1</v>
      </c>
      <c r="T232" s="61">
        <v>45107</v>
      </c>
      <c r="U232" s="25"/>
      <c r="V232" s="8"/>
      <c r="W232" s="8"/>
      <c r="X232" s="8"/>
      <c r="Y232" s="8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</row>
    <row r="233" spans="1:176">
      <c r="A233" s="20" t="s">
        <v>3215</v>
      </c>
      <c r="B233" s="20">
        <v>771004</v>
      </c>
      <c r="C233" s="20" t="s">
        <v>1243</v>
      </c>
      <c r="D233" s="20">
        <v>500</v>
      </c>
      <c r="E233" s="20" t="s">
        <v>327</v>
      </c>
      <c r="F233" s="20" t="s">
        <v>3216</v>
      </c>
      <c r="G233" s="20">
        <v>24</v>
      </c>
      <c r="H233" s="20" t="s">
        <v>295</v>
      </c>
      <c r="I233" s="20">
        <v>0.36</v>
      </c>
      <c r="J233" s="20" t="s">
        <v>3216</v>
      </c>
      <c r="K233" s="20" t="s">
        <v>3122</v>
      </c>
      <c r="L233" s="20" t="s">
        <v>3122</v>
      </c>
      <c r="M233" s="20">
        <v>24</v>
      </c>
      <c r="N233" s="20">
        <v>1</v>
      </c>
      <c r="O233" s="20">
        <v>10000</v>
      </c>
      <c r="P233" s="20">
        <v>1</v>
      </c>
      <c r="Q233" s="20">
        <v>2</v>
      </c>
      <c r="R233" s="20">
        <v>8.65</v>
      </c>
      <c r="S233" s="20">
        <v>1</v>
      </c>
      <c r="T233" s="55">
        <v>45107</v>
      </c>
      <c r="U233" s="20"/>
      <c r="V233" s="8"/>
      <c r="W233" s="8"/>
      <c r="X233" s="8"/>
      <c r="Y233" s="8"/>
    </row>
    <row r="234" spans="1:176" s="83" customFormat="1">
      <c r="A234" s="25">
        <v>1039868</v>
      </c>
      <c r="B234" s="25" t="s">
        <v>3217</v>
      </c>
      <c r="C234" s="25" t="s">
        <v>294</v>
      </c>
      <c r="D234" s="25">
        <v>2000</v>
      </c>
      <c r="E234" s="25" t="s">
        <v>332</v>
      </c>
      <c r="F234" s="25" t="s">
        <v>3218</v>
      </c>
      <c r="G234" s="25">
        <v>2</v>
      </c>
      <c r="H234" s="25" t="s">
        <v>382</v>
      </c>
      <c r="I234" s="25">
        <v>4.4800000000000004</v>
      </c>
      <c r="J234" s="25" t="s">
        <v>3218</v>
      </c>
      <c r="K234" s="25" t="s">
        <v>226</v>
      </c>
      <c r="L234" s="25" t="s">
        <v>226</v>
      </c>
      <c r="M234" s="25">
        <v>2</v>
      </c>
      <c r="N234" s="25">
        <v>1</v>
      </c>
      <c r="O234" s="25">
        <v>10000</v>
      </c>
      <c r="P234" s="25">
        <v>1</v>
      </c>
      <c r="Q234" s="25">
        <v>2</v>
      </c>
      <c r="R234" s="25">
        <v>8.9499999999999993</v>
      </c>
      <c r="S234" s="25">
        <v>1</v>
      </c>
      <c r="T234" s="61">
        <v>45107</v>
      </c>
      <c r="U234" s="25"/>
      <c r="V234" s="8"/>
      <c r="W234" s="8"/>
      <c r="X234" s="8"/>
      <c r="Y234" s="8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</row>
    <row r="235" spans="1:176">
      <c r="A235" s="20" t="s">
        <v>3219</v>
      </c>
      <c r="B235" s="20" t="s">
        <v>3220</v>
      </c>
      <c r="C235" s="20" t="s">
        <v>294</v>
      </c>
      <c r="D235" s="20">
        <v>1500</v>
      </c>
      <c r="E235" s="20" t="s">
        <v>332</v>
      </c>
      <c r="F235" s="20" t="s">
        <v>3221</v>
      </c>
      <c r="G235" s="20">
        <v>1.5</v>
      </c>
      <c r="H235" s="20" t="s">
        <v>382</v>
      </c>
      <c r="I235" s="20">
        <v>5.99</v>
      </c>
      <c r="J235" s="20" t="s">
        <v>3221</v>
      </c>
      <c r="K235" s="20" t="s">
        <v>3128</v>
      </c>
      <c r="L235" s="20" t="s">
        <v>3128</v>
      </c>
      <c r="M235" s="20">
        <v>1.5</v>
      </c>
      <c r="N235" s="20">
        <v>1</v>
      </c>
      <c r="O235" s="20">
        <v>10000</v>
      </c>
      <c r="P235" s="20">
        <v>1</v>
      </c>
      <c r="Q235" s="20">
        <v>2</v>
      </c>
      <c r="R235" s="20">
        <v>8.98</v>
      </c>
      <c r="S235" s="20">
        <v>1</v>
      </c>
      <c r="T235" s="55">
        <v>45107</v>
      </c>
      <c r="U235" s="20"/>
      <c r="V235" s="8"/>
      <c r="W235" s="8"/>
      <c r="X235" s="8"/>
      <c r="Y235" s="8"/>
    </row>
    <row r="236" spans="1:176" s="83" customFormat="1">
      <c r="A236" s="25" t="s">
        <v>1187</v>
      </c>
      <c r="B236" s="25" t="s">
        <v>3222</v>
      </c>
      <c r="C236" s="25" t="s">
        <v>294</v>
      </c>
      <c r="D236" s="25">
        <v>1000</v>
      </c>
      <c r="E236" s="25" t="s">
        <v>332</v>
      </c>
      <c r="F236" s="25" t="s">
        <v>3223</v>
      </c>
      <c r="G236" s="25">
        <v>1</v>
      </c>
      <c r="H236" s="25" t="s">
        <v>382</v>
      </c>
      <c r="I236" s="25">
        <v>9</v>
      </c>
      <c r="J236" s="25" t="s">
        <v>3223</v>
      </c>
      <c r="K236" s="25" t="s">
        <v>229</v>
      </c>
      <c r="L236" s="25" t="s">
        <v>229</v>
      </c>
      <c r="M236" s="25">
        <v>1</v>
      </c>
      <c r="N236" s="25">
        <v>1</v>
      </c>
      <c r="O236" s="25">
        <v>10000</v>
      </c>
      <c r="P236" s="25">
        <v>1</v>
      </c>
      <c r="Q236" s="25">
        <v>2</v>
      </c>
      <c r="R236" s="25">
        <v>9</v>
      </c>
      <c r="S236" s="25">
        <v>1</v>
      </c>
      <c r="T236" s="61">
        <v>45107</v>
      </c>
      <c r="U236" s="25"/>
      <c r="V236" s="8"/>
      <c r="W236" s="8"/>
      <c r="X236" s="8"/>
      <c r="Y236" s="8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</row>
    <row r="237" spans="1:176">
      <c r="A237" s="20" t="s">
        <v>843</v>
      </c>
      <c r="B237" s="20" t="s">
        <v>3224</v>
      </c>
      <c r="C237" s="20" t="s">
        <v>294</v>
      </c>
      <c r="D237" s="20">
        <v>5000</v>
      </c>
      <c r="E237" s="20" t="s">
        <v>327</v>
      </c>
      <c r="F237" s="20" t="s">
        <v>3225</v>
      </c>
      <c r="G237" s="20">
        <v>5</v>
      </c>
      <c r="H237" s="20" t="s">
        <v>329</v>
      </c>
      <c r="I237" s="20">
        <v>1.8</v>
      </c>
      <c r="J237" s="20" t="s">
        <v>3225</v>
      </c>
      <c r="K237" s="20" t="s">
        <v>3103</v>
      </c>
      <c r="L237" s="20" t="s">
        <v>3103</v>
      </c>
      <c r="M237" s="20">
        <v>5</v>
      </c>
      <c r="N237" s="20">
        <v>1</v>
      </c>
      <c r="O237" s="20">
        <v>10000</v>
      </c>
      <c r="P237" s="20">
        <v>1</v>
      </c>
      <c r="Q237" s="20">
        <v>2</v>
      </c>
      <c r="R237" s="20">
        <v>9</v>
      </c>
      <c r="S237" s="20">
        <v>1</v>
      </c>
      <c r="T237" s="55">
        <v>45107</v>
      </c>
      <c r="U237" s="20"/>
      <c r="V237" s="8"/>
      <c r="W237" s="8"/>
      <c r="X237" s="8"/>
      <c r="Y237" s="8"/>
    </row>
    <row r="238" spans="1:176" s="83" customFormat="1">
      <c r="A238" s="25" t="s">
        <v>2511</v>
      </c>
      <c r="B238" s="25">
        <v>98218</v>
      </c>
      <c r="C238" s="25" t="s">
        <v>294</v>
      </c>
      <c r="D238" s="25">
        <v>2000</v>
      </c>
      <c r="E238" s="25" t="s">
        <v>332</v>
      </c>
      <c r="F238" s="25" t="s">
        <v>3226</v>
      </c>
      <c r="G238" s="25">
        <v>2</v>
      </c>
      <c r="H238" s="25" t="s">
        <v>382</v>
      </c>
      <c r="I238" s="25">
        <v>4.5</v>
      </c>
      <c r="J238" s="25" t="s">
        <v>3226</v>
      </c>
      <c r="K238" s="25" t="s">
        <v>182</v>
      </c>
      <c r="L238" s="25" t="s">
        <v>182</v>
      </c>
      <c r="M238" s="25">
        <v>2</v>
      </c>
      <c r="N238" s="25">
        <v>1</v>
      </c>
      <c r="O238" s="25">
        <v>10000</v>
      </c>
      <c r="P238" s="25">
        <v>1</v>
      </c>
      <c r="Q238" s="25">
        <v>2</v>
      </c>
      <c r="R238" s="25">
        <v>9</v>
      </c>
      <c r="S238" s="25">
        <v>1</v>
      </c>
      <c r="T238" s="61">
        <v>45107</v>
      </c>
      <c r="U238" s="25"/>
      <c r="V238" s="8"/>
      <c r="W238" s="8"/>
      <c r="X238" s="8"/>
      <c r="Y238" s="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</row>
    <row r="239" spans="1:176">
      <c r="A239" s="20" t="s">
        <v>3227</v>
      </c>
      <c r="B239" s="20">
        <v>98224</v>
      </c>
      <c r="C239" s="20" t="s">
        <v>294</v>
      </c>
      <c r="D239" s="20">
        <v>2000</v>
      </c>
      <c r="E239" s="20" t="s">
        <v>332</v>
      </c>
      <c r="F239" s="20" t="s">
        <v>3228</v>
      </c>
      <c r="G239" s="20">
        <v>2</v>
      </c>
      <c r="H239" s="20" t="s">
        <v>382</v>
      </c>
      <c r="I239" s="20">
        <v>4.5</v>
      </c>
      <c r="J239" s="20" t="s">
        <v>3228</v>
      </c>
      <c r="K239" s="20" t="s">
        <v>182</v>
      </c>
      <c r="L239" s="20" t="s">
        <v>182</v>
      </c>
      <c r="M239" s="20">
        <v>2</v>
      </c>
      <c r="N239" s="20">
        <v>1</v>
      </c>
      <c r="O239" s="20">
        <v>10000</v>
      </c>
      <c r="P239" s="20">
        <v>1</v>
      </c>
      <c r="Q239" s="20">
        <v>2</v>
      </c>
      <c r="R239" s="20">
        <v>9</v>
      </c>
      <c r="S239" s="20">
        <v>1</v>
      </c>
      <c r="T239" s="55">
        <v>45107</v>
      </c>
      <c r="U239" s="20"/>
      <c r="V239" s="8"/>
      <c r="W239" s="8"/>
      <c r="X239" s="8"/>
      <c r="Y239" s="8"/>
    </row>
    <row r="240" spans="1:176" s="83" customFormat="1">
      <c r="A240" s="25" t="s">
        <v>225</v>
      </c>
      <c r="B240" s="25">
        <v>98348</v>
      </c>
      <c r="C240" s="25" t="s">
        <v>294</v>
      </c>
      <c r="D240" s="25">
        <v>1000</v>
      </c>
      <c r="E240" s="25" t="s">
        <v>332</v>
      </c>
      <c r="F240" s="25" t="s">
        <v>3055</v>
      </c>
      <c r="G240" s="25">
        <v>2</v>
      </c>
      <c r="H240" s="25" t="s">
        <v>382</v>
      </c>
      <c r="I240" s="25">
        <v>4.5</v>
      </c>
      <c r="J240" s="25" t="s">
        <v>3055</v>
      </c>
      <c r="K240" s="25" t="s">
        <v>182</v>
      </c>
      <c r="L240" s="25" t="s">
        <v>182</v>
      </c>
      <c r="M240" s="25">
        <v>2</v>
      </c>
      <c r="N240" s="25">
        <v>1</v>
      </c>
      <c r="O240" s="25">
        <v>10000</v>
      </c>
      <c r="P240" s="25">
        <v>1</v>
      </c>
      <c r="Q240" s="25">
        <v>2</v>
      </c>
      <c r="R240" s="25">
        <v>9</v>
      </c>
      <c r="S240" s="25">
        <v>1</v>
      </c>
      <c r="T240" s="61">
        <v>45107</v>
      </c>
      <c r="U240" s="25"/>
      <c r="V240" s="8"/>
      <c r="W240" s="8"/>
      <c r="X240" s="8"/>
      <c r="Y240" s="8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</row>
    <row r="241" spans="1:176">
      <c r="A241" s="20" t="s">
        <v>388</v>
      </c>
      <c r="B241" s="20">
        <v>97074</v>
      </c>
      <c r="C241" s="20" t="s">
        <v>294</v>
      </c>
      <c r="D241" s="20">
        <v>4000</v>
      </c>
      <c r="E241" s="20" t="s">
        <v>332</v>
      </c>
      <c r="F241" s="20" t="s">
        <v>3229</v>
      </c>
      <c r="G241" s="20">
        <v>5</v>
      </c>
      <c r="H241" s="20" t="s">
        <v>382</v>
      </c>
      <c r="I241" s="20">
        <v>1.8</v>
      </c>
      <c r="J241" s="20" t="s">
        <v>3229</v>
      </c>
      <c r="K241" s="20" t="s">
        <v>232</v>
      </c>
      <c r="L241" s="20" t="s">
        <v>232</v>
      </c>
      <c r="M241" s="20">
        <v>5</v>
      </c>
      <c r="N241" s="20">
        <v>1</v>
      </c>
      <c r="O241" s="20">
        <v>10000</v>
      </c>
      <c r="P241" s="20">
        <v>1</v>
      </c>
      <c r="Q241" s="20">
        <v>2</v>
      </c>
      <c r="R241" s="20">
        <v>9</v>
      </c>
      <c r="S241" s="20">
        <v>1</v>
      </c>
      <c r="T241" s="55">
        <v>45107</v>
      </c>
      <c r="U241" s="20"/>
      <c r="V241" s="8"/>
      <c r="W241" s="8"/>
      <c r="X241" s="8"/>
      <c r="Y241" s="8"/>
    </row>
    <row r="242" spans="1:176" s="83" customFormat="1">
      <c r="A242" s="25" t="s">
        <v>3230</v>
      </c>
      <c r="B242" s="25">
        <v>97011</v>
      </c>
      <c r="C242" s="25" t="s">
        <v>294</v>
      </c>
      <c r="D242" s="25">
        <v>1000</v>
      </c>
      <c r="E242" s="25" t="s">
        <v>332</v>
      </c>
      <c r="F242" s="25" t="s">
        <v>1165</v>
      </c>
      <c r="G242" s="25">
        <v>1</v>
      </c>
      <c r="H242" s="25" t="s">
        <v>382</v>
      </c>
      <c r="I242" s="25">
        <v>9</v>
      </c>
      <c r="J242" s="25" t="s">
        <v>1165</v>
      </c>
      <c r="K242" s="25" t="s">
        <v>239</v>
      </c>
      <c r="L242" s="25" t="s">
        <v>239</v>
      </c>
      <c r="M242" s="25">
        <v>1</v>
      </c>
      <c r="N242" s="25">
        <v>1</v>
      </c>
      <c r="O242" s="25">
        <v>10000</v>
      </c>
      <c r="P242" s="25">
        <v>1</v>
      </c>
      <c r="Q242" s="25">
        <v>2</v>
      </c>
      <c r="R242" s="25">
        <v>9</v>
      </c>
      <c r="S242" s="25">
        <v>1</v>
      </c>
      <c r="T242" s="61">
        <v>45107</v>
      </c>
      <c r="U242" s="25"/>
      <c r="V242" s="8"/>
      <c r="W242" s="8"/>
      <c r="X242" s="8"/>
      <c r="Y242" s="8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</row>
    <row r="243" spans="1:176">
      <c r="A243" s="20" t="s">
        <v>929</v>
      </c>
      <c r="B243" s="20">
        <v>98348</v>
      </c>
      <c r="C243" s="20" t="s">
        <v>294</v>
      </c>
      <c r="D243" s="20">
        <v>1000</v>
      </c>
      <c r="E243" s="20" t="s">
        <v>332</v>
      </c>
      <c r="F243" s="20" t="s">
        <v>3231</v>
      </c>
      <c r="G243" s="20">
        <v>2</v>
      </c>
      <c r="H243" s="20" t="s">
        <v>382</v>
      </c>
      <c r="I243" s="20">
        <v>4.5</v>
      </c>
      <c r="J243" s="20" t="s">
        <v>3231</v>
      </c>
      <c r="K243" s="20" t="s">
        <v>182</v>
      </c>
      <c r="L243" s="20" t="s">
        <v>182</v>
      </c>
      <c r="M243" s="20">
        <v>2</v>
      </c>
      <c r="N243" s="20">
        <v>1</v>
      </c>
      <c r="O243" s="20">
        <v>10000</v>
      </c>
      <c r="P243" s="20">
        <v>1</v>
      </c>
      <c r="Q243" s="20">
        <v>2</v>
      </c>
      <c r="R243" s="20">
        <v>9</v>
      </c>
      <c r="S243" s="20">
        <v>1</v>
      </c>
      <c r="T243" s="55">
        <v>45107</v>
      </c>
      <c r="U243" s="20"/>
      <c r="V243" s="8"/>
      <c r="W243" s="8"/>
      <c r="X243" s="8"/>
      <c r="Y243" s="8"/>
    </row>
    <row r="244" spans="1:176" s="83" customFormat="1">
      <c r="A244" s="25">
        <v>725028</v>
      </c>
      <c r="B244" s="25">
        <v>725028</v>
      </c>
      <c r="C244" s="25" t="s">
        <v>294</v>
      </c>
      <c r="D244" s="25">
        <v>1000</v>
      </c>
      <c r="E244" s="25" t="s">
        <v>332</v>
      </c>
      <c r="F244" s="25" t="s">
        <v>3232</v>
      </c>
      <c r="G244" s="25">
        <v>1</v>
      </c>
      <c r="H244" s="25" t="s">
        <v>382</v>
      </c>
      <c r="I244" s="25">
        <v>9</v>
      </c>
      <c r="J244" s="25" t="s">
        <v>3232</v>
      </c>
      <c r="K244" s="25" t="s">
        <v>229</v>
      </c>
      <c r="L244" s="25" t="s">
        <v>229</v>
      </c>
      <c r="M244" s="25">
        <v>1</v>
      </c>
      <c r="N244" s="25">
        <v>1</v>
      </c>
      <c r="O244" s="25">
        <v>10000</v>
      </c>
      <c r="P244" s="25">
        <v>1</v>
      </c>
      <c r="Q244" s="25">
        <v>2</v>
      </c>
      <c r="R244" s="25">
        <v>9</v>
      </c>
      <c r="S244" s="25">
        <v>1</v>
      </c>
      <c r="T244" s="61">
        <v>45107</v>
      </c>
      <c r="U244" s="25"/>
      <c r="V244" s="8"/>
      <c r="W244" s="8"/>
      <c r="X244" s="8"/>
      <c r="Y244" s="8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</row>
    <row r="245" spans="1:176">
      <c r="A245" s="20" t="s">
        <v>356</v>
      </c>
      <c r="B245" s="20">
        <v>97069</v>
      </c>
      <c r="C245" s="20" t="s">
        <v>294</v>
      </c>
      <c r="D245" s="20">
        <v>1</v>
      </c>
      <c r="E245" s="20" t="s">
        <v>295</v>
      </c>
      <c r="F245" s="20" t="s">
        <v>3233</v>
      </c>
      <c r="G245" s="20">
        <v>10</v>
      </c>
      <c r="H245" s="20" t="s">
        <v>295</v>
      </c>
      <c r="I245" s="20">
        <v>0.93</v>
      </c>
      <c r="J245" s="20" t="s">
        <v>3233</v>
      </c>
      <c r="K245" s="20" t="s">
        <v>2597</v>
      </c>
      <c r="L245" s="20" t="s">
        <v>2597</v>
      </c>
      <c r="M245" s="20">
        <v>10</v>
      </c>
      <c r="N245" s="20">
        <v>1</v>
      </c>
      <c r="O245" s="20">
        <v>10000</v>
      </c>
      <c r="P245" s="20">
        <v>1</v>
      </c>
      <c r="Q245" s="20">
        <v>2</v>
      </c>
      <c r="R245" s="20">
        <v>9.25</v>
      </c>
      <c r="S245" s="20">
        <v>1</v>
      </c>
      <c r="T245" s="55">
        <v>45107</v>
      </c>
      <c r="U245" s="20"/>
      <c r="V245" s="8"/>
      <c r="W245" s="8"/>
      <c r="X245" s="8"/>
      <c r="Y245" s="8"/>
    </row>
    <row r="246" spans="1:176" s="83" customFormat="1">
      <c r="A246" s="25" t="s">
        <v>632</v>
      </c>
      <c r="B246" s="25">
        <v>97740</v>
      </c>
      <c r="C246" s="25" t="s">
        <v>294</v>
      </c>
      <c r="D246" s="25">
        <v>1000</v>
      </c>
      <c r="E246" s="25" t="s">
        <v>332</v>
      </c>
      <c r="F246" s="25" t="s">
        <v>3234</v>
      </c>
      <c r="G246" s="25">
        <v>1</v>
      </c>
      <c r="H246" s="25" t="s">
        <v>382</v>
      </c>
      <c r="I246" s="25">
        <v>9.4</v>
      </c>
      <c r="J246" s="25" t="s">
        <v>3234</v>
      </c>
      <c r="K246" s="25" t="s">
        <v>239</v>
      </c>
      <c r="L246" s="25" t="s">
        <v>239</v>
      </c>
      <c r="M246" s="25">
        <v>1</v>
      </c>
      <c r="N246" s="25">
        <v>1</v>
      </c>
      <c r="O246" s="25">
        <v>10000</v>
      </c>
      <c r="P246" s="25">
        <v>1</v>
      </c>
      <c r="Q246" s="25">
        <v>2</v>
      </c>
      <c r="R246" s="25">
        <v>9.4</v>
      </c>
      <c r="S246" s="25">
        <v>1</v>
      </c>
      <c r="T246" s="61">
        <v>45107</v>
      </c>
      <c r="U246" s="25"/>
      <c r="V246" s="8"/>
      <c r="W246" s="8"/>
      <c r="X246" s="8"/>
      <c r="Y246" s="8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</row>
    <row r="247" spans="1:176">
      <c r="A247" s="20" t="s">
        <v>2264</v>
      </c>
      <c r="B247" s="20">
        <v>780015</v>
      </c>
      <c r="C247" s="20" t="s">
        <v>294</v>
      </c>
      <c r="D247" s="20">
        <v>2000</v>
      </c>
      <c r="E247" s="20" t="s">
        <v>332</v>
      </c>
      <c r="F247" s="20" t="s">
        <v>3235</v>
      </c>
      <c r="G247" s="20">
        <v>2</v>
      </c>
      <c r="H247" s="20" t="s">
        <v>382</v>
      </c>
      <c r="I247" s="20">
        <v>4.75</v>
      </c>
      <c r="J247" s="20" t="s">
        <v>3235</v>
      </c>
      <c r="K247" s="20" t="s">
        <v>226</v>
      </c>
      <c r="L247" s="20" t="s">
        <v>226</v>
      </c>
      <c r="M247" s="20">
        <v>2</v>
      </c>
      <c r="N247" s="20">
        <v>1</v>
      </c>
      <c r="O247" s="20">
        <v>10000</v>
      </c>
      <c r="P247" s="20">
        <v>1</v>
      </c>
      <c r="Q247" s="20">
        <v>2</v>
      </c>
      <c r="R247" s="20">
        <v>9.5</v>
      </c>
      <c r="S247" s="20">
        <v>1</v>
      </c>
      <c r="T247" s="55">
        <v>45107</v>
      </c>
      <c r="U247" s="20"/>
      <c r="V247" s="8"/>
      <c r="W247" s="8"/>
      <c r="X247" s="8"/>
      <c r="Y247" s="8"/>
    </row>
    <row r="248" spans="1:176" s="83" customFormat="1">
      <c r="A248" s="25" t="s">
        <v>714</v>
      </c>
      <c r="B248" s="25" t="s">
        <v>3236</v>
      </c>
      <c r="C248" s="25" t="s">
        <v>1243</v>
      </c>
      <c r="D248" s="25">
        <v>2000</v>
      </c>
      <c r="E248" s="25" t="s">
        <v>327</v>
      </c>
      <c r="F248" s="25" t="s">
        <v>3237</v>
      </c>
      <c r="G248" s="25">
        <v>2</v>
      </c>
      <c r="H248" s="25" t="s">
        <v>329</v>
      </c>
      <c r="I248" s="25">
        <v>4.75</v>
      </c>
      <c r="J248" s="25" t="s">
        <v>3237</v>
      </c>
      <c r="K248" s="25" t="s">
        <v>3238</v>
      </c>
      <c r="L248" s="25" t="s">
        <v>3238</v>
      </c>
      <c r="M248" s="25">
        <v>2</v>
      </c>
      <c r="N248" s="25">
        <v>1</v>
      </c>
      <c r="O248" s="25">
        <v>993</v>
      </c>
      <c r="P248" s="25">
        <v>1</v>
      </c>
      <c r="Q248" s="25">
        <v>1</v>
      </c>
      <c r="R248" s="25">
        <v>9.5</v>
      </c>
      <c r="S248" s="25">
        <v>1</v>
      </c>
      <c r="T248" s="61">
        <v>45107</v>
      </c>
      <c r="U248" s="25"/>
      <c r="V248" s="8"/>
      <c r="W248" s="8"/>
      <c r="X248" s="8"/>
      <c r="Y248" s="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</row>
    <row r="249" spans="1:176">
      <c r="A249" s="20" t="s">
        <v>1267</v>
      </c>
      <c r="B249" s="20">
        <v>97014</v>
      </c>
      <c r="C249" s="20" t="s">
        <v>294</v>
      </c>
      <c r="D249" s="20">
        <v>5000</v>
      </c>
      <c r="E249" s="20" t="s">
        <v>332</v>
      </c>
      <c r="F249" s="20" t="s">
        <v>3239</v>
      </c>
      <c r="G249" s="20">
        <v>5</v>
      </c>
      <c r="H249" s="20" t="s">
        <v>382</v>
      </c>
      <c r="I249" s="20">
        <v>1.9</v>
      </c>
      <c r="J249" s="20" t="s">
        <v>3239</v>
      </c>
      <c r="K249" s="20" t="s">
        <v>232</v>
      </c>
      <c r="L249" s="20" t="s">
        <v>232</v>
      </c>
      <c r="M249" s="20">
        <v>5</v>
      </c>
      <c r="N249" s="20">
        <v>1</v>
      </c>
      <c r="O249" s="20">
        <v>10000</v>
      </c>
      <c r="P249" s="20">
        <v>1</v>
      </c>
      <c r="Q249" s="20">
        <v>2</v>
      </c>
      <c r="R249" s="20">
        <v>9.5</v>
      </c>
      <c r="S249" s="20">
        <v>1</v>
      </c>
      <c r="T249" s="55">
        <v>45107</v>
      </c>
      <c r="U249" s="20"/>
      <c r="V249" s="8"/>
      <c r="W249" s="8"/>
      <c r="X249" s="8"/>
      <c r="Y249" s="8"/>
    </row>
    <row r="250" spans="1:176" s="83" customFormat="1">
      <c r="A250" s="25" t="s">
        <v>247</v>
      </c>
      <c r="B250" s="25">
        <v>97180</v>
      </c>
      <c r="C250" s="25" t="s">
        <v>294</v>
      </c>
      <c r="D250" s="25">
        <v>10000</v>
      </c>
      <c r="E250" s="25" t="s">
        <v>332</v>
      </c>
      <c r="F250" s="25" t="s">
        <v>3240</v>
      </c>
      <c r="G250" s="25">
        <v>10</v>
      </c>
      <c r="H250" s="25" t="s">
        <v>382</v>
      </c>
      <c r="I250" s="25">
        <v>0.95</v>
      </c>
      <c r="J250" s="25" t="s">
        <v>3240</v>
      </c>
      <c r="K250" s="25" t="s">
        <v>2597</v>
      </c>
      <c r="L250" s="25" t="s">
        <v>2597</v>
      </c>
      <c r="M250" s="25">
        <v>10</v>
      </c>
      <c r="N250" s="25">
        <v>1</v>
      </c>
      <c r="O250" s="25">
        <v>10000</v>
      </c>
      <c r="P250" s="25">
        <v>1</v>
      </c>
      <c r="Q250" s="25">
        <v>2</v>
      </c>
      <c r="R250" s="25">
        <v>9.5</v>
      </c>
      <c r="S250" s="25">
        <v>1</v>
      </c>
      <c r="T250" s="61">
        <v>45107</v>
      </c>
      <c r="U250" s="25"/>
      <c r="V250" s="8"/>
      <c r="W250" s="8"/>
      <c r="X250" s="8"/>
      <c r="Y250" s="8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</row>
    <row r="251" spans="1:176">
      <c r="A251" s="20" t="s">
        <v>2103</v>
      </c>
      <c r="B251" s="20" t="s">
        <v>2103</v>
      </c>
      <c r="C251" s="20" t="s">
        <v>294</v>
      </c>
      <c r="D251" s="20">
        <v>130</v>
      </c>
      <c r="E251" s="20" t="s">
        <v>332</v>
      </c>
      <c r="F251" s="20" t="s">
        <v>3241</v>
      </c>
      <c r="G251" s="20">
        <v>1</v>
      </c>
      <c r="H251" s="20" t="s">
        <v>295</v>
      </c>
      <c r="I251" s="20">
        <v>9.5</v>
      </c>
      <c r="J251" s="20" t="s">
        <v>3241</v>
      </c>
      <c r="K251" s="20" t="s">
        <v>3242</v>
      </c>
      <c r="L251" s="20" t="s">
        <v>3242</v>
      </c>
      <c r="M251" s="20">
        <v>1</v>
      </c>
      <c r="N251" s="20">
        <v>1</v>
      </c>
      <c r="O251" s="20">
        <v>10000</v>
      </c>
      <c r="P251" s="20">
        <v>1</v>
      </c>
      <c r="Q251" s="20">
        <v>2</v>
      </c>
      <c r="R251" s="20">
        <v>9.5</v>
      </c>
      <c r="S251" s="20">
        <v>1</v>
      </c>
      <c r="T251" s="55">
        <v>45107</v>
      </c>
      <c r="U251" s="20"/>
      <c r="V251" s="8"/>
      <c r="W251" s="8"/>
      <c r="X251" s="8"/>
      <c r="Y251" s="8"/>
    </row>
    <row r="252" spans="1:176" s="83" customFormat="1">
      <c r="A252" s="25" t="s">
        <v>221</v>
      </c>
      <c r="B252" s="25">
        <v>93005</v>
      </c>
      <c r="C252" s="25" t="s">
        <v>294</v>
      </c>
      <c r="D252" s="25">
        <v>1</v>
      </c>
      <c r="E252" s="25" t="s">
        <v>295</v>
      </c>
      <c r="F252" s="25" t="s">
        <v>3243</v>
      </c>
      <c r="G252" s="25">
        <v>54</v>
      </c>
      <c r="H252" s="25" t="s">
        <v>295</v>
      </c>
      <c r="I252" s="25">
        <v>0.18</v>
      </c>
      <c r="J252" s="25" t="s">
        <v>3243</v>
      </c>
      <c r="K252" s="25" t="s">
        <v>3244</v>
      </c>
      <c r="L252" s="25" t="s">
        <v>3244</v>
      </c>
      <c r="M252" s="25">
        <v>54</v>
      </c>
      <c r="N252" s="25">
        <v>1</v>
      </c>
      <c r="O252" s="25">
        <v>10000</v>
      </c>
      <c r="P252" s="25">
        <v>1</v>
      </c>
      <c r="Q252" s="25">
        <v>2</v>
      </c>
      <c r="R252" s="25">
        <v>9.75</v>
      </c>
      <c r="S252" s="25">
        <v>1</v>
      </c>
      <c r="T252" s="61">
        <v>45107</v>
      </c>
      <c r="U252" s="25"/>
      <c r="V252" s="8"/>
      <c r="W252" s="8"/>
      <c r="X252" s="8"/>
      <c r="Y252" s="8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</row>
    <row r="253" spans="1:176">
      <c r="A253" s="20">
        <v>8043</v>
      </c>
      <c r="B253" s="20" t="s">
        <v>3245</v>
      </c>
      <c r="C253" s="20" t="s">
        <v>294</v>
      </c>
      <c r="D253" s="20">
        <v>2300</v>
      </c>
      <c r="E253" s="20" t="s">
        <v>332</v>
      </c>
      <c r="F253" s="20" t="s">
        <v>3246</v>
      </c>
      <c r="G253" s="20">
        <v>2.2999999999999998</v>
      </c>
      <c r="H253" s="20" t="s">
        <v>382</v>
      </c>
      <c r="I253" s="20">
        <v>4.24</v>
      </c>
      <c r="J253" s="20" t="s">
        <v>3246</v>
      </c>
      <c r="K253" s="20" t="s">
        <v>3247</v>
      </c>
      <c r="L253" s="20" t="s">
        <v>3247</v>
      </c>
      <c r="M253" s="20">
        <v>2.2999999999999998</v>
      </c>
      <c r="N253" s="20">
        <v>1</v>
      </c>
      <c r="O253" s="20">
        <v>10000</v>
      </c>
      <c r="P253" s="20">
        <v>1</v>
      </c>
      <c r="Q253" s="20">
        <v>2</v>
      </c>
      <c r="R253" s="20">
        <v>9.75</v>
      </c>
      <c r="S253" s="20">
        <v>1</v>
      </c>
      <c r="T253" s="55">
        <v>45107</v>
      </c>
      <c r="U253" s="20"/>
      <c r="V253" s="8"/>
      <c r="W253" s="8"/>
      <c r="X253" s="8"/>
      <c r="Y253" s="8"/>
    </row>
    <row r="254" spans="1:176" s="83" customFormat="1">
      <c r="A254" s="25" t="s">
        <v>568</v>
      </c>
      <c r="B254" s="25">
        <v>92005</v>
      </c>
      <c r="C254" s="25" t="s">
        <v>294</v>
      </c>
      <c r="D254" s="25">
        <v>72</v>
      </c>
      <c r="E254" s="25" t="s">
        <v>295</v>
      </c>
      <c r="F254" s="25" t="s">
        <v>3248</v>
      </c>
      <c r="G254" s="25">
        <v>72</v>
      </c>
      <c r="H254" s="25" t="s">
        <v>295</v>
      </c>
      <c r="I254" s="25">
        <v>0.14000000000000001</v>
      </c>
      <c r="J254" s="25" t="s">
        <v>3248</v>
      </c>
      <c r="K254" s="25" t="s">
        <v>3249</v>
      </c>
      <c r="L254" s="25" t="s">
        <v>3249</v>
      </c>
      <c r="M254" s="25">
        <v>72</v>
      </c>
      <c r="N254" s="25">
        <v>1</v>
      </c>
      <c r="O254" s="25">
        <v>10000</v>
      </c>
      <c r="P254" s="25">
        <v>1</v>
      </c>
      <c r="Q254" s="25">
        <v>2</v>
      </c>
      <c r="R254" s="25">
        <v>10</v>
      </c>
      <c r="S254" s="25">
        <v>1</v>
      </c>
      <c r="T254" s="61">
        <v>45107</v>
      </c>
      <c r="U254" s="25"/>
      <c r="V254" s="8"/>
      <c r="W254" s="8"/>
      <c r="X254" s="8"/>
      <c r="Y254" s="8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</row>
    <row r="255" spans="1:176">
      <c r="A255" s="20" t="s">
        <v>3250</v>
      </c>
      <c r="B255" s="20">
        <v>98099</v>
      </c>
      <c r="C255" s="20" t="s">
        <v>294</v>
      </c>
      <c r="D255" s="20">
        <v>2000</v>
      </c>
      <c r="E255" s="20" t="s">
        <v>332</v>
      </c>
      <c r="F255" s="20" t="s">
        <v>3251</v>
      </c>
      <c r="G255" s="20">
        <v>2</v>
      </c>
      <c r="H255" s="20" t="s">
        <v>382</v>
      </c>
      <c r="I255" s="20">
        <v>5</v>
      </c>
      <c r="J255" s="20" t="s">
        <v>3251</v>
      </c>
      <c r="K255" s="20" t="s">
        <v>182</v>
      </c>
      <c r="L255" s="20" t="s">
        <v>182</v>
      </c>
      <c r="M255" s="20">
        <v>2</v>
      </c>
      <c r="N255" s="20">
        <v>1</v>
      </c>
      <c r="O255" s="20">
        <v>10000</v>
      </c>
      <c r="P255" s="20">
        <v>1</v>
      </c>
      <c r="Q255" s="20">
        <v>2</v>
      </c>
      <c r="R255" s="20">
        <v>10</v>
      </c>
      <c r="S255" s="20">
        <v>1</v>
      </c>
      <c r="T255" s="55">
        <v>45107</v>
      </c>
      <c r="U255" s="20"/>
      <c r="V255" s="8"/>
      <c r="W255" s="8"/>
      <c r="X255" s="8"/>
      <c r="Y255" s="8"/>
    </row>
    <row r="256" spans="1:176" s="83" customFormat="1">
      <c r="A256" s="25" t="s">
        <v>3252</v>
      </c>
      <c r="B256" s="25">
        <v>98146</v>
      </c>
      <c r="C256" s="25" t="s">
        <v>294</v>
      </c>
      <c r="D256" s="25">
        <v>2000</v>
      </c>
      <c r="E256" s="25" t="s">
        <v>332</v>
      </c>
      <c r="F256" s="25" t="s">
        <v>3253</v>
      </c>
      <c r="G256" s="25">
        <v>2</v>
      </c>
      <c r="H256" s="25" t="s">
        <v>382</v>
      </c>
      <c r="I256" s="25">
        <v>5</v>
      </c>
      <c r="J256" s="25" t="s">
        <v>3253</v>
      </c>
      <c r="K256" s="25" t="s">
        <v>182</v>
      </c>
      <c r="L256" s="25" t="s">
        <v>182</v>
      </c>
      <c r="M256" s="25">
        <v>2</v>
      </c>
      <c r="N256" s="25">
        <v>1</v>
      </c>
      <c r="O256" s="25">
        <v>10000</v>
      </c>
      <c r="P256" s="25">
        <v>1</v>
      </c>
      <c r="Q256" s="25">
        <v>2</v>
      </c>
      <c r="R256" s="25">
        <v>10</v>
      </c>
      <c r="S256" s="25">
        <v>1</v>
      </c>
      <c r="T256" s="61">
        <v>45107</v>
      </c>
      <c r="U256" s="25"/>
      <c r="V256" s="8"/>
      <c r="W256" s="8"/>
      <c r="X256" s="8"/>
      <c r="Y256" s="8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</row>
    <row r="257" spans="1:176">
      <c r="A257" s="20" t="s">
        <v>780</v>
      </c>
      <c r="B257" s="20">
        <v>98149</v>
      </c>
      <c r="C257" s="20" t="s">
        <v>294</v>
      </c>
      <c r="D257" s="20">
        <v>2000</v>
      </c>
      <c r="E257" s="20" t="s">
        <v>332</v>
      </c>
      <c r="F257" s="20" t="s">
        <v>3254</v>
      </c>
      <c r="G257" s="20">
        <v>2</v>
      </c>
      <c r="H257" s="20" t="s">
        <v>382</v>
      </c>
      <c r="I257" s="20">
        <v>5</v>
      </c>
      <c r="J257" s="20" t="s">
        <v>3254</v>
      </c>
      <c r="K257" s="20" t="s">
        <v>182</v>
      </c>
      <c r="L257" s="20" t="s">
        <v>182</v>
      </c>
      <c r="M257" s="20">
        <v>2</v>
      </c>
      <c r="N257" s="20">
        <v>1</v>
      </c>
      <c r="O257" s="20">
        <v>10000</v>
      </c>
      <c r="P257" s="20">
        <v>1</v>
      </c>
      <c r="Q257" s="20">
        <v>2</v>
      </c>
      <c r="R257" s="20">
        <v>10</v>
      </c>
      <c r="S257" s="20">
        <v>1</v>
      </c>
      <c r="T257" s="55">
        <v>45107</v>
      </c>
      <c r="U257" s="20"/>
      <c r="V257" s="8"/>
      <c r="W257" s="8"/>
      <c r="X257" s="8"/>
      <c r="Y257" s="8"/>
    </row>
    <row r="258" spans="1:176" s="83" customFormat="1">
      <c r="A258" s="25" t="s">
        <v>353</v>
      </c>
      <c r="B258" s="25">
        <v>97018</v>
      </c>
      <c r="C258" s="25" t="s">
        <v>294</v>
      </c>
      <c r="D258" s="25">
        <v>1</v>
      </c>
      <c r="E258" s="25" t="s">
        <v>295</v>
      </c>
      <c r="F258" s="25" t="s">
        <v>3255</v>
      </c>
      <c r="G258" s="25">
        <v>9</v>
      </c>
      <c r="H258" s="25" t="s">
        <v>295</v>
      </c>
      <c r="I258" s="25">
        <v>1.1100000000000001</v>
      </c>
      <c r="J258" s="25" t="s">
        <v>3255</v>
      </c>
      <c r="K258" s="25" t="s">
        <v>3256</v>
      </c>
      <c r="L258" s="25" t="s">
        <v>3256</v>
      </c>
      <c r="M258" s="25">
        <v>9</v>
      </c>
      <c r="N258" s="25">
        <v>1</v>
      </c>
      <c r="O258" s="25">
        <v>10000</v>
      </c>
      <c r="P258" s="25">
        <v>1</v>
      </c>
      <c r="Q258" s="25">
        <v>2</v>
      </c>
      <c r="R258" s="25">
        <v>10</v>
      </c>
      <c r="S258" s="25">
        <v>1</v>
      </c>
      <c r="T258" s="61">
        <v>45107</v>
      </c>
      <c r="U258" s="25"/>
      <c r="V258" s="8"/>
      <c r="W258" s="8"/>
      <c r="X258" s="8"/>
      <c r="Y258" s="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</row>
    <row r="259" spans="1:176">
      <c r="A259" s="20" t="s">
        <v>581</v>
      </c>
      <c r="B259" s="20">
        <v>97023</v>
      </c>
      <c r="C259" s="20" t="s">
        <v>294</v>
      </c>
      <c r="D259" s="20">
        <v>5000</v>
      </c>
      <c r="E259" s="20" t="s">
        <v>332</v>
      </c>
      <c r="F259" s="20" t="s">
        <v>3257</v>
      </c>
      <c r="G259" s="20">
        <v>5</v>
      </c>
      <c r="H259" s="20" t="s">
        <v>382</v>
      </c>
      <c r="I259" s="20">
        <v>2</v>
      </c>
      <c r="J259" s="20" t="s">
        <v>3257</v>
      </c>
      <c r="K259" s="20" t="s">
        <v>232</v>
      </c>
      <c r="L259" s="20" t="s">
        <v>232</v>
      </c>
      <c r="M259" s="20">
        <v>5</v>
      </c>
      <c r="N259" s="20">
        <v>1</v>
      </c>
      <c r="O259" s="20">
        <v>10000</v>
      </c>
      <c r="P259" s="20">
        <v>1</v>
      </c>
      <c r="Q259" s="20">
        <v>2</v>
      </c>
      <c r="R259" s="20">
        <v>10</v>
      </c>
      <c r="S259" s="20">
        <v>1</v>
      </c>
      <c r="T259" s="55">
        <v>45107</v>
      </c>
      <c r="U259" s="20"/>
      <c r="V259" s="8"/>
      <c r="W259" s="8"/>
      <c r="X259" s="8"/>
      <c r="Y259" s="8"/>
    </row>
    <row r="260" spans="1:176" s="83" customFormat="1">
      <c r="A260" s="25" t="s">
        <v>3258</v>
      </c>
      <c r="B260" s="25" t="s">
        <v>3259</v>
      </c>
      <c r="C260" s="25" t="s">
        <v>294</v>
      </c>
      <c r="D260" s="25">
        <v>4500</v>
      </c>
      <c r="E260" s="25" t="s">
        <v>332</v>
      </c>
      <c r="F260" s="25" t="s">
        <v>3260</v>
      </c>
      <c r="G260" s="25">
        <v>4.5</v>
      </c>
      <c r="H260" s="25" t="s">
        <v>382</v>
      </c>
      <c r="I260" s="25">
        <v>2.2200000000000002</v>
      </c>
      <c r="J260" s="25" t="s">
        <v>3260</v>
      </c>
      <c r="K260" s="25" t="s">
        <v>3261</v>
      </c>
      <c r="L260" s="25" t="s">
        <v>3261</v>
      </c>
      <c r="M260" s="25">
        <v>4.5</v>
      </c>
      <c r="N260" s="25">
        <v>1</v>
      </c>
      <c r="O260" s="25">
        <v>10000</v>
      </c>
      <c r="P260" s="25">
        <v>1</v>
      </c>
      <c r="Q260" s="25">
        <v>2</v>
      </c>
      <c r="R260" s="25">
        <v>10</v>
      </c>
      <c r="S260" s="25">
        <v>1</v>
      </c>
      <c r="T260" s="61">
        <v>45107</v>
      </c>
      <c r="U260" s="25"/>
      <c r="V260" s="8"/>
      <c r="W260" s="8"/>
      <c r="X260" s="8"/>
      <c r="Y260" s="8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</row>
    <row r="261" spans="1:176">
      <c r="A261" s="20" t="s">
        <v>1190</v>
      </c>
      <c r="B261" s="20">
        <v>780014</v>
      </c>
      <c r="C261" s="20" t="s">
        <v>294</v>
      </c>
      <c r="D261" s="20">
        <v>2000</v>
      </c>
      <c r="E261" s="20" t="s">
        <v>332</v>
      </c>
      <c r="F261" s="20" t="s">
        <v>3262</v>
      </c>
      <c r="G261" s="20">
        <v>2</v>
      </c>
      <c r="H261" s="20" t="s">
        <v>382</v>
      </c>
      <c r="I261" s="20">
        <v>5.0999999999999996</v>
      </c>
      <c r="J261" s="20" t="s">
        <v>3262</v>
      </c>
      <c r="K261" s="20" t="s">
        <v>226</v>
      </c>
      <c r="L261" s="20" t="s">
        <v>226</v>
      </c>
      <c r="M261" s="20">
        <v>2</v>
      </c>
      <c r="N261" s="20">
        <v>1</v>
      </c>
      <c r="O261" s="20">
        <v>10000</v>
      </c>
      <c r="P261" s="20">
        <v>1</v>
      </c>
      <c r="Q261" s="20">
        <v>2</v>
      </c>
      <c r="R261" s="20">
        <v>10.199999999999999</v>
      </c>
      <c r="S261" s="20">
        <v>1</v>
      </c>
      <c r="T261" s="55">
        <v>45107</v>
      </c>
      <c r="U261" s="20"/>
      <c r="V261" s="8"/>
      <c r="W261" s="8"/>
      <c r="X261" s="8"/>
      <c r="Y261" s="8"/>
    </row>
    <row r="262" spans="1:176" s="83" customFormat="1">
      <c r="A262" s="25" t="s">
        <v>1108</v>
      </c>
      <c r="B262" s="25" t="s">
        <v>3263</v>
      </c>
      <c r="C262" s="25" t="s">
        <v>294</v>
      </c>
      <c r="D262" s="25">
        <v>1000</v>
      </c>
      <c r="E262" s="25" t="s">
        <v>332</v>
      </c>
      <c r="F262" s="25" t="s">
        <v>3264</v>
      </c>
      <c r="G262" s="25">
        <v>1</v>
      </c>
      <c r="H262" s="25" t="s">
        <v>382</v>
      </c>
      <c r="I262" s="25">
        <v>10.199999999999999</v>
      </c>
      <c r="J262" s="25" t="s">
        <v>3264</v>
      </c>
      <c r="K262" s="25" t="s">
        <v>229</v>
      </c>
      <c r="L262" s="25" t="s">
        <v>229</v>
      </c>
      <c r="M262" s="25">
        <v>1</v>
      </c>
      <c r="N262" s="25">
        <v>1</v>
      </c>
      <c r="O262" s="25">
        <v>10000</v>
      </c>
      <c r="P262" s="25">
        <v>1</v>
      </c>
      <c r="Q262" s="25">
        <v>2</v>
      </c>
      <c r="R262" s="25">
        <v>10.199999999999999</v>
      </c>
      <c r="S262" s="25">
        <v>1</v>
      </c>
      <c r="T262" s="61">
        <v>45107</v>
      </c>
      <c r="U262" s="25"/>
      <c r="V262" s="8"/>
      <c r="W262" s="8"/>
      <c r="X262" s="8"/>
      <c r="Y262" s="8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</row>
    <row r="263" spans="1:176">
      <c r="A263" s="20" t="s">
        <v>1154</v>
      </c>
      <c r="B263" s="20" t="s">
        <v>3265</v>
      </c>
      <c r="C263" s="20" t="s">
        <v>294</v>
      </c>
      <c r="D263" s="20">
        <v>1000</v>
      </c>
      <c r="E263" s="20" t="s">
        <v>332</v>
      </c>
      <c r="F263" s="20" t="s">
        <v>3266</v>
      </c>
      <c r="G263" s="20">
        <v>1</v>
      </c>
      <c r="H263" s="20" t="s">
        <v>382</v>
      </c>
      <c r="I263" s="20">
        <v>10.199999999999999</v>
      </c>
      <c r="J263" s="20" t="s">
        <v>3266</v>
      </c>
      <c r="K263" s="20" t="s">
        <v>229</v>
      </c>
      <c r="L263" s="20" t="s">
        <v>229</v>
      </c>
      <c r="M263" s="20">
        <v>1</v>
      </c>
      <c r="N263" s="20">
        <v>1</v>
      </c>
      <c r="O263" s="20">
        <v>10000</v>
      </c>
      <c r="P263" s="20">
        <v>1</v>
      </c>
      <c r="Q263" s="20">
        <v>2</v>
      </c>
      <c r="R263" s="20">
        <v>10.199999999999999</v>
      </c>
      <c r="S263" s="20">
        <v>1</v>
      </c>
      <c r="T263" s="55">
        <v>45107</v>
      </c>
      <c r="U263" s="20"/>
      <c r="V263" s="8"/>
      <c r="W263" s="8"/>
      <c r="X263" s="8"/>
      <c r="Y263" s="8"/>
    </row>
    <row r="264" spans="1:176" s="83" customFormat="1">
      <c r="A264" s="25" t="s">
        <v>204</v>
      </c>
      <c r="B264" s="25">
        <v>97712</v>
      </c>
      <c r="C264" s="25" t="s">
        <v>294</v>
      </c>
      <c r="D264" s="25">
        <v>1000</v>
      </c>
      <c r="E264" s="25" t="s">
        <v>332</v>
      </c>
      <c r="F264" s="25" t="s">
        <v>3267</v>
      </c>
      <c r="G264" s="25">
        <v>1</v>
      </c>
      <c r="H264" s="25" t="s">
        <v>382</v>
      </c>
      <c r="I264" s="25">
        <v>10.5</v>
      </c>
      <c r="J264" s="25" t="s">
        <v>3267</v>
      </c>
      <c r="K264" s="25" t="s">
        <v>239</v>
      </c>
      <c r="L264" s="25" t="s">
        <v>239</v>
      </c>
      <c r="M264" s="25">
        <v>1</v>
      </c>
      <c r="N264" s="25">
        <v>1</v>
      </c>
      <c r="O264" s="25">
        <v>10000</v>
      </c>
      <c r="P264" s="25">
        <v>1</v>
      </c>
      <c r="Q264" s="25">
        <v>2</v>
      </c>
      <c r="R264" s="25">
        <v>10.5</v>
      </c>
      <c r="S264" s="25">
        <v>1</v>
      </c>
      <c r="T264" s="61">
        <v>45107</v>
      </c>
      <c r="U264" s="25"/>
      <c r="V264" s="8"/>
      <c r="W264" s="8"/>
      <c r="X264" s="8"/>
      <c r="Y264" s="8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</row>
    <row r="265" spans="1:176">
      <c r="A265" s="20" t="s">
        <v>265</v>
      </c>
      <c r="B265" s="20">
        <v>97012</v>
      </c>
      <c r="C265" s="20" t="s">
        <v>294</v>
      </c>
      <c r="D265" s="20">
        <v>6000</v>
      </c>
      <c r="E265" s="20" t="s">
        <v>332</v>
      </c>
      <c r="F265" s="20" t="s">
        <v>3268</v>
      </c>
      <c r="G265" s="20">
        <v>6</v>
      </c>
      <c r="H265" s="20" t="s">
        <v>382</v>
      </c>
      <c r="I265" s="20">
        <v>1.75</v>
      </c>
      <c r="J265" s="20" t="s">
        <v>3268</v>
      </c>
      <c r="K265" s="20" t="s">
        <v>1959</v>
      </c>
      <c r="L265" s="20" t="s">
        <v>1959</v>
      </c>
      <c r="M265" s="20">
        <v>6</v>
      </c>
      <c r="N265" s="20">
        <v>1</v>
      </c>
      <c r="O265" s="20">
        <v>10000</v>
      </c>
      <c r="P265" s="20">
        <v>1</v>
      </c>
      <c r="Q265" s="20">
        <v>2</v>
      </c>
      <c r="R265" s="20">
        <v>10.5</v>
      </c>
      <c r="S265" s="20">
        <v>1</v>
      </c>
      <c r="T265" s="55">
        <v>45107</v>
      </c>
      <c r="U265" s="20"/>
      <c r="V265" s="8"/>
      <c r="W265" s="8"/>
      <c r="X265" s="8"/>
      <c r="Y265" s="8"/>
    </row>
    <row r="266" spans="1:176" s="83" customFormat="1">
      <c r="A266" s="25" t="s">
        <v>196</v>
      </c>
      <c r="B266" s="25">
        <v>97088</v>
      </c>
      <c r="C266" s="25" t="s">
        <v>294</v>
      </c>
      <c r="D266" s="25">
        <v>10000</v>
      </c>
      <c r="E266" s="25" t="s">
        <v>332</v>
      </c>
      <c r="F266" s="25" t="s">
        <v>3269</v>
      </c>
      <c r="G266" s="25">
        <v>10</v>
      </c>
      <c r="H266" s="25" t="s">
        <v>382</v>
      </c>
      <c r="I266" s="25">
        <v>1.05</v>
      </c>
      <c r="J266" s="25" t="s">
        <v>3269</v>
      </c>
      <c r="K266" s="25" t="s">
        <v>2597</v>
      </c>
      <c r="L266" s="25" t="s">
        <v>2597</v>
      </c>
      <c r="M266" s="25">
        <v>10</v>
      </c>
      <c r="N266" s="25">
        <v>1</v>
      </c>
      <c r="O266" s="25">
        <v>10000</v>
      </c>
      <c r="P266" s="25">
        <v>1</v>
      </c>
      <c r="Q266" s="25">
        <v>2</v>
      </c>
      <c r="R266" s="25">
        <v>10.5</v>
      </c>
      <c r="S266" s="25">
        <v>1</v>
      </c>
      <c r="T266" s="61">
        <v>45107</v>
      </c>
      <c r="U266" s="25"/>
      <c r="V266" s="8"/>
      <c r="W266" s="8"/>
      <c r="X266" s="8"/>
      <c r="Y266" s="8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</row>
    <row r="267" spans="1:176">
      <c r="A267" s="20" t="s">
        <v>1145</v>
      </c>
      <c r="B267" s="20">
        <v>97110</v>
      </c>
      <c r="C267" s="20" t="s">
        <v>294</v>
      </c>
      <c r="D267" s="20">
        <v>5000</v>
      </c>
      <c r="E267" s="20" t="s">
        <v>332</v>
      </c>
      <c r="F267" s="20" t="s">
        <v>3270</v>
      </c>
      <c r="G267" s="20">
        <v>5</v>
      </c>
      <c r="H267" s="20" t="s">
        <v>382</v>
      </c>
      <c r="I267" s="20">
        <v>2.1</v>
      </c>
      <c r="J267" s="20" t="s">
        <v>3270</v>
      </c>
      <c r="K267" s="20" t="s">
        <v>232</v>
      </c>
      <c r="L267" s="20" t="s">
        <v>232</v>
      </c>
      <c r="M267" s="20">
        <v>5</v>
      </c>
      <c r="N267" s="20">
        <v>1</v>
      </c>
      <c r="O267" s="20">
        <v>10000</v>
      </c>
      <c r="P267" s="20">
        <v>1</v>
      </c>
      <c r="Q267" s="20">
        <v>2</v>
      </c>
      <c r="R267" s="20">
        <v>10.5</v>
      </c>
      <c r="S267" s="20">
        <v>1</v>
      </c>
      <c r="T267" s="55">
        <v>45107</v>
      </c>
      <c r="U267" s="20"/>
      <c r="V267" s="8"/>
      <c r="W267" s="8"/>
      <c r="X267" s="8"/>
      <c r="Y267" s="8"/>
    </row>
    <row r="268" spans="1:176" s="83" customFormat="1">
      <c r="A268" s="25" t="s">
        <v>3271</v>
      </c>
      <c r="B268" s="25" t="s">
        <v>3272</v>
      </c>
      <c r="C268" s="25" t="s">
        <v>294</v>
      </c>
      <c r="D268" s="25">
        <v>3000</v>
      </c>
      <c r="E268" s="25" t="s">
        <v>332</v>
      </c>
      <c r="F268" s="25" t="s">
        <v>3273</v>
      </c>
      <c r="G268" s="25">
        <v>3</v>
      </c>
      <c r="H268" s="25" t="s">
        <v>382</v>
      </c>
      <c r="I268" s="25">
        <v>3.67</v>
      </c>
      <c r="J268" s="25" t="s">
        <v>3273</v>
      </c>
      <c r="K268" s="25" t="s">
        <v>3148</v>
      </c>
      <c r="L268" s="25" t="s">
        <v>3148</v>
      </c>
      <c r="M268" s="25">
        <v>3</v>
      </c>
      <c r="N268" s="25">
        <v>1</v>
      </c>
      <c r="O268" s="25">
        <v>998</v>
      </c>
      <c r="P268" s="25">
        <v>1</v>
      </c>
      <c r="Q268" s="25">
        <v>1</v>
      </c>
      <c r="R268" s="25">
        <v>11</v>
      </c>
      <c r="S268" s="25">
        <v>1</v>
      </c>
      <c r="T268" s="61">
        <v>45107</v>
      </c>
      <c r="U268" s="25"/>
      <c r="V268" s="8"/>
      <c r="W268" s="8"/>
      <c r="X268" s="8"/>
      <c r="Y268" s="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</row>
    <row r="269" spans="1:176">
      <c r="A269" s="20" t="s">
        <v>880</v>
      </c>
      <c r="B269" s="20" t="s">
        <v>3274</v>
      </c>
      <c r="C269" s="20" t="s">
        <v>294</v>
      </c>
      <c r="D269" s="20">
        <v>1000</v>
      </c>
      <c r="E269" s="20" t="s">
        <v>332</v>
      </c>
      <c r="F269" s="20" t="s">
        <v>3275</v>
      </c>
      <c r="G269" s="20">
        <v>1</v>
      </c>
      <c r="H269" s="20" t="s">
        <v>382</v>
      </c>
      <c r="I269" s="20">
        <v>11</v>
      </c>
      <c r="J269" s="20" t="s">
        <v>3275</v>
      </c>
      <c r="K269" s="20" t="s">
        <v>229</v>
      </c>
      <c r="L269" s="20" t="s">
        <v>229</v>
      </c>
      <c r="M269" s="20">
        <v>1</v>
      </c>
      <c r="N269" s="20">
        <v>1</v>
      </c>
      <c r="O269" s="20">
        <v>10000</v>
      </c>
      <c r="P269" s="20">
        <v>1</v>
      </c>
      <c r="Q269" s="20">
        <v>2</v>
      </c>
      <c r="R269" s="20">
        <v>11</v>
      </c>
      <c r="S269" s="20">
        <v>1</v>
      </c>
      <c r="T269" s="55">
        <v>45107</v>
      </c>
      <c r="U269" s="20"/>
      <c r="V269" s="8"/>
      <c r="W269" s="8"/>
      <c r="X269" s="8"/>
      <c r="Y269" s="8"/>
    </row>
    <row r="270" spans="1:176" s="83" customFormat="1">
      <c r="A270" s="25" t="s">
        <v>242</v>
      </c>
      <c r="B270" s="25">
        <v>97721</v>
      </c>
      <c r="C270" s="25" t="s">
        <v>294</v>
      </c>
      <c r="D270" s="25">
        <v>1000</v>
      </c>
      <c r="E270" s="25" t="s">
        <v>332</v>
      </c>
      <c r="F270" s="25" t="s">
        <v>3276</v>
      </c>
      <c r="G270" s="25">
        <v>1</v>
      </c>
      <c r="H270" s="25" t="s">
        <v>382</v>
      </c>
      <c r="I270" s="25">
        <v>11</v>
      </c>
      <c r="J270" s="25" t="s">
        <v>3276</v>
      </c>
      <c r="K270" s="25" t="s">
        <v>239</v>
      </c>
      <c r="L270" s="25" t="s">
        <v>239</v>
      </c>
      <c r="M270" s="25">
        <v>1</v>
      </c>
      <c r="N270" s="25">
        <v>1</v>
      </c>
      <c r="O270" s="25">
        <v>10000</v>
      </c>
      <c r="P270" s="25">
        <v>1</v>
      </c>
      <c r="Q270" s="25">
        <v>2</v>
      </c>
      <c r="R270" s="25">
        <v>11</v>
      </c>
      <c r="S270" s="25">
        <v>1</v>
      </c>
      <c r="T270" s="61">
        <v>45107</v>
      </c>
      <c r="U270" s="25"/>
      <c r="V270" s="8"/>
      <c r="W270" s="8"/>
      <c r="X270" s="8"/>
      <c r="Y270" s="8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</row>
    <row r="271" spans="1:176">
      <c r="A271" s="20" t="s">
        <v>418</v>
      </c>
      <c r="B271" s="20">
        <v>97730</v>
      </c>
      <c r="C271" s="20" t="s">
        <v>294</v>
      </c>
      <c r="D271" s="20">
        <v>1000</v>
      </c>
      <c r="E271" s="20" t="s">
        <v>332</v>
      </c>
      <c r="F271" s="20" t="s">
        <v>3277</v>
      </c>
      <c r="G271" s="20">
        <v>1</v>
      </c>
      <c r="H271" s="20" t="s">
        <v>382</v>
      </c>
      <c r="I271" s="20">
        <v>11</v>
      </c>
      <c r="J271" s="20" t="s">
        <v>3277</v>
      </c>
      <c r="K271" s="20" t="s">
        <v>239</v>
      </c>
      <c r="L271" s="20" t="s">
        <v>239</v>
      </c>
      <c r="M271" s="20">
        <v>1</v>
      </c>
      <c r="N271" s="20">
        <v>1</v>
      </c>
      <c r="O271" s="20">
        <v>10000</v>
      </c>
      <c r="P271" s="20">
        <v>1</v>
      </c>
      <c r="Q271" s="20">
        <v>2</v>
      </c>
      <c r="R271" s="20">
        <v>11</v>
      </c>
      <c r="S271" s="20">
        <v>1</v>
      </c>
      <c r="T271" s="55">
        <v>45107</v>
      </c>
      <c r="U271" s="20"/>
      <c r="V271" s="8"/>
      <c r="W271" s="8"/>
      <c r="X271" s="8"/>
      <c r="Y271" s="8"/>
    </row>
    <row r="272" spans="1:176" s="83" customFormat="1">
      <c r="A272" s="25" t="s">
        <v>436</v>
      </c>
      <c r="B272" s="25">
        <v>97756</v>
      </c>
      <c r="C272" s="25" t="s">
        <v>294</v>
      </c>
      <c r="D272" s="25">
        <v>1000</v>
      </c>
      <c r="E272" s="25" t="s">
        <v>332</v>
      </c>
      <c r="F272" s="25" t="s">
        <v>3278</v>
      </c>
      <c r="G272" s="25">
        <v>1</v>
      </c>
      <c r="H272" s="25" t="s">
        <v>382</v>
      </c>
      <c r="I272" s="25">
        <v>11</v>
      </c>
      <c r="J272" s="25" t="s">
        <v>3278</v>
      </c>
      <c r="K272" s="25" t="s">
        <v>239</v>
      </c>
      <c r="L272" s="25" t="s">
        <v>239</v>
      </c>
      <c r="M272" s="25">
        <v>1</v>
      </c>
      <c r="N272" s="25">
        <v>1</v>
      </c>
      <c r="O272" s="25">
        <v>10000</v>
      </c>
      <c r="P272" s="25">
        <v>1</v>
      </c>
      <c r="Q272" s="25">
        <v>2</v>
      </c>
      <c r="R272" s="25">
        <v>11</v>
      </c>
      <c r="S272" s="25">
        <v>1</v>
      </c>
      <c r="T272" s="61">
        <v>45107</v>
      </c>
      <c r="U272" s="25"/>
      <c r="V272" s="8"/>
      <c r="W272" s="8"/>
      <c r="X272" s="8"/>
      <c r="Y272" s="8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</row>
    <row r="273" spans="1:176">
      <c r="A273" s="20" t="s">
        <v>1216</v>
      </c>
      <c r="B273" s="20">
        <v>99409</v>
      </c>
      <c r="C273" s="20" t="s">
        <v>1243</v>
      </c>
      <c r="D273" s="20">
        <v>1000</v>
      </c>
      <c r="E273" s="20" t="s">
        <v>327</v>
      </c>
      <c r="F273" s="20" t="s">
        <v>3279</v>
      </c>
      <c r="G273" s="20">
        <v>1</v>
      </c>
      <c r="H273" s="20" t="s">
        <v>329</v>
      </c>
      <c r="I273" s="20">
        <v>11</v>
      </c>
      <c r="J273" s="20" t="s">
        <v>3279</v>
      </c>
      <c r="K273" s="20" t="s">
        <v>3153</v>
      </c>
      <c r="L273" s="20" t="s">
        <v>3153</v>
      </c>
      <c r="M273" s="20">
        <v>1</v>
      </c>
      <c r="N273" s="20">
        <v>1</v>
      </c>
      <c r="O273" s="20">
        <v>10000</v>
      </c>
      <c r="P273" s="20">
        <v>1</v>
      </c>
      <c r="Q273" s="20">
        <v>2</v>
      </c>
      <c r="R273" s="20">
        <v>11</v>
      </c>
      <c r="S273" s="20">
        <v>1</v>
      </c>
      <c r="T273" s="55">
        <v>45107</v>
      </c>
      <c r="U273" s="20"/>
      <c r="V273" s="8"/>
      <c r="W273" s="8"/>
      <c r="X273" s="8"/>
      <c r="Y273" s="8"/>
    </row>
    <row r="274" spans="1:176" s="83" customFormat="1">
      <c r="A274" s="25" t="s">
        <v>1216</v>
      </c>
      <c r="B274" s="25" t="s">
        <v>3280</v>
      </c>
      <c r="C274" s="25" t="s">
        <v>1243</v>
      </c>
      <c r="D274" s="25">
        <v>1000</v>
      </c>
      <c r="E274" s="25" t="s">
        <v>327</v>
      </c>
      <c r="F274" s="25" t="s">
        <v>3279</v>
      </c>
      <c r="G274" s="25">
        <v>1</v>
      </c>
      <c r="H274" s="25" t="s">
        <v>329</v>
      </c>
      <c r="I274" s="25">
        <v>11</v>
      </c>
      <c r="J274" s="25" t="s">
        <v>3279</v>
      </c>
      <c r="K274" s="25" t="s">
        <v>3153</v>
      </c>
      <c r="L274" s="25" t="s">
        <v>3153</v>
      </c>
      <c r="M274" s="25">
        <v>1</v>
      </c>
      <c r="N274" s="25">
        <v>1</v>
      </c>
      <c r="O274" s="25">
        <v>10000</v>
      </c>
      <c r="P274" s="25">
        <v>1</v>
      </c>
      <c r="Q274" s="25">
        <v>2</v>
      </c>
      <c r="R274" s="25">
        <v>11</v>
      </c>
      <c r="S274" s="25">
        <v>1</v>
      </c>
      <c r="T274" s="61">
        <v>45107</v>
      </c>
      <c r="U274" s="25"/>
      <c r="V274" s="8"/>
      <c r="W274" s="8"/>
      <c r="X274" s="8"/>
      <c r="Y274" s="8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</row>
    <row r="275" spans="1:176">
      <c r="A275" s="20" t="s">
        <v>178</v>
      </c>
      <c r="B275" s="20">
        <v>98269</v>
      </c>
      <c r="C275" s="20" t="s">
        <v>294</v>
      </c>
      <c r="D275" s="20">
        <v>2000</v>
      </c>
      <c r="E275" s="20" t="s">
        <v>332</v>
      </c>
      <c r="F275" s="20" t="s">
        <v>3281</v>
      </c>
      <c r="G275" s="20">
        <v>2</v>
      </c>
      <c r="H275" s="20" t="s">
        <v>382</v>
      </c>
      <c r="I275" s="20">
        <v>5.5</v>
      </c>
      <c r="J275" s="20" t="s">
        <v>3281</v>
      </c>
      <c r="K275" s="20" t="s">
        <v>2312</v>
      </c>
      <c r="L275" s="20" t="s">
        <v>2312</v>
      </c>
      <c r="M275" s="20">
        <v>2</v>
      </c>
      <c r="N275" s="20">
        <v>1</v>
      </c>
      <c r="O275" s="20">
        <v>10000</v>
      </c>
      <c r="P275" s="20">
        <v>1</v>
      </c>
      <c r="Q275" s="20">
        <v>2</v>
      </c>
      <c r="R275" s="20">
        <v>11</v>
      </c>
      <c r="S275" s="20">
        <v>1</v>
      </c>
      <c r="T275" s="55">
        <v>45107</v>
      </c>
      <c r="U275" s="20"/>
      <c r="V275" s="8"/>
      <c r="W275" s="8"/>
      <c r="X275" s="8"/>
      <c r="Y275" s="8"/>
    </row>
    <row r="276" spans="1:176" s="83" customFormat="1">
      <c r="A276" s="25" t="s">
        <v>178</v>
      </c>
      <c r="B276" s="25">
        <v>98272</v>
      </c>
      <c r="C276" s="25" t="s">
        <v>294</v>
      </c>
      <c r="D276" s="25">
        <v>2000</v>
      </c>
      <c r="E276" s="25" t="s">
        <v>332</v>
      </c>
      <c r="F276" s="25" t="s">
        <v>3282</v>
      </c>
      <c r="G276" s="25">
        <v>1</v>
      </c>
      <c r="H276" s="25" t="s">
        <v>382</v>
      </c>
      <c r="I276" s="25">
        <v>11</v>
      </c>
      <c r="J276" s="25" t="s">
        <v>3282</v>
      </c>
      <c r="K276" s="25" t="s">
        <v>3283</v>
      </c>
      <c r="L276" s="25" t="s">
        <v>3283</v>
      </c>
      <c r="M276" s="25">
        <v>1</v>
      </c>
      <c r="N276" s="25">
        <v>1</v>
      </c>
      <c r="O276" s="25">
        <v>10000</v>
      </c>
      <c r="P276" s="25">
        <v>1</v>
      </c>
      <c r="Q276" s="25">
        <v>2</v>
      </c>
      <c r="R276" s="25">
        <v>11</v>
      </c>
      <c r="S276" s="25">
        <v>1</v>
      </c>
      <c r="T276" s="61">
        <v>45107</v>
      </c>
      <c r="U276" s="25"/>
      <c r="V276" s="8"/>
      <c r="W276" s="8"/>
      <c r="X276" s="8"/>
      <c r="Y276" s="8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</row>
    <row r="277" spans="1:176">
      <c r="A277" s="20" t="s">
        <v>3284</v>
      </c>
      <c r="B277" s="20">
        <v>98269</v>
      </c>
      <c r="C277" s="20" t="s">
        <v>294</v>
      </c>
      <c r="D277" s="20">
        <v>2000</v>
      </c>
      <c r="E277" s="20" t="s">
        <v>332</v>
      </c>
      <c r="F277" s="20" t="s">
        <v>3285</v>
      </c>
      <c r="G277" s="20">
        <v>2</v>
      </c>
      <c r="H277" s="20" t="s">
        <v>382</v>
      </c>
      <c r="I277" s="20">
        <v>5.5</v>
      </c>
      <c r="J277" s="20" t="s">
        <v>3285</v>
      </c>
      <c r="K277" s="20" t="s">
        <v>2312</v>
      </c>
      <c r="L277" s="20" t="s">
        <v>2312</v>
      </c>
      <c r="M277" s="20">
        <v>2</v>
      </c>
      <c r="N277" s="20">
        <v>1</v>
      </c>
      <c r="O277" s="20">
        <v>10000</v>
      </c>
      <c r="P277" s="20">
        <v>1</v>
      </c>
      <c r="Q277" s="20">
        <v>2</v>
      </c>
      <c r="R277" s="20">
        <v>11</v>
      </c>
      <c r="S277" s="20">
        <v>1</v>
      </c>
      <c r="T277" s="55">
        <v>45107</v>
      </c>
      <c r="U277" s="20"/>
      <c r="V277" s="8"/>
      <c r="W277" s="8"/>
      <c r="X277" s="8"/>
      <c r="Y277" s="8"/>
    </row>
    <row r="278" spans="1:176" s="83" customFormat="1">
      <c r="A278" s="25" t="s">
        <v>180</v>
      </c>
      <c r="B278" s="25">
        <v>98009</v>
      </c>
      <c r="C278" s="25" t="s">
        <v>294</v>
      </c>
      <c r="D278" s="25">
        <v>5000</v>
      </c>
      <c r="E278" s="25" t="s">
        <v>332</v>
      </c>
      <c r="F278" s="25" t="s">
        <v>3286</v>
      </c>
      <c r="G278" s="25">
        <v>5</v>
      </c>
      <c r="H278" s="25" t="s">
        <v>382</v>
      </c>
      <c r="I278" s="25">
        <v>2.2000000000000002</v>
      </c>
      <c r="J278" s="25" t="s">
        <v>3286</v>
      </c>
      <c r="K278" s="25" t="s">
        <v>232</v>
      </c>
      <c r="L278" s="25" t="s">
        <v>232</v>
      </c>
      <c r="M278" s="25">
        <v>5</v>
      </c>
      <c r="N278" s="25">
        <v>1</v>
      </c>
      <c r="O278" s="25">
        <v>10000</v>
      </c>
      <c r="P278" s="25">
        <v>1</v>
      </c>
      <c r="Q278" s="25">
        <v>2</v>
      </c>
      <c r="R278" s="25">
        <v>11</v>
      </c>
      <c r="S278" s="25">
        <v>1</v>
      </c>
      <c r="T278" s="61">
        <v>45107</v>
      </c>
      <c r="U278" s="25"/>
      <c r="V278" s="8"/>
      <c r="W278" s="8"/>
      <c r="X278" s="8"/>
      <c r="Y278" s="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</row>
    <row r="279" spans="1:176">
      <c r="A279" s="20" t="s">
        <v>3287</v>
      </c>
      <c r="B279" s="20">
        <v>98256</v>
      </c>
      <c r="C279" s="20" t="s">
        <v>294</v>
      </c>
      <c r="D279" s="20">
        <v>1000</v>
      </c>
      <c r="E279" s="20" t="s">
        <v>332</v>
      </c>
      <c r="F279" s="20" t="s">
        <v>3288</v>
      </c>
      <c r="G279" s="20">
        <v>1</v>
      </c>
      <c r="H279" s="20" t="s">
        <v>382</v>
      </c>
      <c r="I279" s="20">
        <v>11</v>
      </c>
      <c r="J279" s="20" t="s">
        <v>3288</v>
      </c>
      <c r="K279" s="20" t="s">
        <v>239</v>
      </c>
      <c r="L279" s="20" t="s">
        <v>239</v>
      </c>
      <c r="M279" s="20">
        <v>1</v>
      </c>
      <c r="N279" s="20">
        <v>1</v>
      </c>
      <c r="O279" s="20">
        <v>10000</v>
      </c>
      <c r="P279" s="20">
        <v>1</v>
      </c>
      <c r="Q279" s="20">
        <v>2</v>
      </c>
      <c r="R279" s="20">
        <v>11</v>
      </c>
      <c r="S279" s="20">
        <v>1</v>
      </c>
      <c r="T279" s="55">
        <v>45107</v>
      </c>
      <c r="U279" s="20"/>
      <c r="V279" s="8"/>
      <c r="W279" s="8"/>
      <c r="X279" s="8"/>
      <c r="Y279" s="8"/>
    </row>
    <row r="280" spans="1:176" s="83" customFormat="1">
      <c r="A280" s="25" t="s">
        <v>251</v>
      </c>
      <c r="B280" s="25">
        <v>98315</v>
      </c>
      <c r="C280" s="25" t="s">
        <v>294</v>
      </c>
      <c r="D280" s="25">
        <v>5000</v>
      </c>
      <c r="E280" s="25" t="s">
        <v>332</v>
      </c>
      <c r="F280" s="25" t="s">
        <v>3289</v>
      </c>
      <c r="G280" s="25">
        <v>5</v>
      </c>
      <c r="H280" s="25" t="s">
        <v>382</v>
      </c>
      <c r="I280" s="25">
        <v>2.2000000000000002</v>
      </c>
      <c r="J280" s="25" t="s">
        <v>3289</v>
      </c>
      <c r="K280" s="25" t="s">
        <v>232</v>
      </c>
      <c r="L280" s="25" t="s">
        <v>232</v>
      </c>
      <c r="M280" s="25">
        <v>5</v>
      </c>
      <c r="N280" s="25">
        <v>1</v>
      </c>
      <c r="O280" s="25">
        <v>10000</v>
      </c>
      <c r="P280" s="25">
        <v>1</v>
      </c>
      <c r="Q280" s="25">
        <v>2</v>
      </c>
      <c r="R280" s="25">
        <v>11</v>
      </c>
      <c r="S280" s="25">
        <v>1</v>
      </c>
      <c r="T280" s="61">
        <v>45107</v>
      </c>
      <c r="U280" s="25"/>
      <c r="V280" s="8"/>
      <c r="W280" s="8"/>
      <c r="X280" s="8"/>
      <c r="Y280" s="8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</row>
    <row r="281" spans="1:176">
      <c r="A281" s="20" t="s">
        <v>317</v>
      </c>
      <c r="B281" s="20">
        <v>97058</v>
      </c>
      <c r="C281" s="20" t="s">
        <v>294</v>
      </c>
      <c r="D281" s="20">
        <v>1</v>
      </c>
      <c r="E281" s="20" t="s">
        <v>295</v>
      </c>
      <c r="F281" s="20" t="s">
        <v>3290</v>
      </c>
      <c r="G281" s="20">
        <v>20</v>
      </c>
      <c r="H281" s="20" t="s">
        <v>295</v>
      </c>
      <c r="I281" s="20">
        <v>0.55000000000000004</v>
      </c>
      <c r="J281" s="20" t="s">
        <v>3290</v>
      </c>
      <c r="K281" s="20" t="s">
        <v>3291</v>
      </c>
      <c r="L281" s="20" t="s">
        <v>3291</v>
      </c>
      <c r="M281" s="20">
        <v>20</v>
      </c>
      <c r="N281" s="20">
        <v>1</v>
      </c>
      <c r="O281" s="20">
        <v>10000</v>
      </c>
      <c r="P281" s="20">
        <v>1</v>
      </c>
      <c r="Q281" s="20">
        <v>2</v>
      </c>
      <c r="R281" s="20">
        <v>11</v>
      </c>
      <c r="S281" s="20">
        <v>1</v>
      </c>
      <c r="T281" s="55">
        <v>45107</v>
      </c>
      <c r="U281" s="20"/>
      <c r="V281" s="8"/>
      <c r="W281" s="8"/>
      <c r="X281" s="8"/>
      <c r="Y281" s="8"/>
    </row>
    <row r="282" spans="1:176" s="83" customFormat="1">
      <c r="A282" s="25" t="s">
        <v>1116</v>
      </c>
      <c r="B282" s="25">
        <v>97168</v>
      </c>
      <c r="C282" s="25" t="s">
        <v>294</v>
      </c>
      <c r="D282" s="25">
        <v>16</v>
      </c>
      <c r="E282" s="25" t="s">
        <v>295</v>
      </c>
      <c r="F282" s="25" t="s">
        <v>3292</v>
      </c>
      <c r="G282" s="25">
        <v>16</v>
      </c>
      <c r="H282" s="25" t="s">
        <v>295</v>
      </c>
      <c r="I282" s="25">
        <v>0.69</v>
      </c>
      <c r="J282" s="25" t="s">
        <v>3292</v>
      </c>
      <c r="K282" s="25" t="s">
        <v>3110</v>
      </c>
      <c r="L282" s="25" t="s">
        <v>3110</v>
      </c>
      <c r="M282" s="25">
        <v>16</v>
      </c>
      <c r="N282" s="25">
        <v>1</v>
      </c>
      <c r="O282" s="25">
        <v>10000</v>
      </c>
      <c r="P282" s="25">
        <v>1</v>
      </c>
      <c r="Q282" s="25">
        <v>2</v>
      </c>
      <c r="R282" s="25">
        <v>11</v>
      </c>
      <c r="S282" s="25">
        <v>1</v>
      </c>
      <c r="T282" s="61">
        <v>45107</v>
      </c>
      <c r="U282" s="25"/>
      <c r="V282" s="8"/>
      <c r="W282" s="8"/>
      <c r="X282" s="8"/>
      <c r="Y282" s="8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</row>
    <row r="283" spans="1:176">
      <c r="A283" s="20">
        <v>98269</v>
      </c>
      <c r="B283" s="20">
        <v>98269</v>
      </c>
      <c r="C283" s="20" t="s">
        <v>294</v>
      </c>
      <c r="D283" s="20">
        <v>2000</v>
      </c>
      <c r="E283" s="20" t="s">
        <v>332</v>
      </c>
      <c r="F283" s="20" t="s">
        <v>3281</v>
      </c>
      <c r="G283" s="20">
        <v>2</v>
      </c>
      <c r="H283" s="20" t="s">
        <v>382</v>
      </c>
      <c r="I283" s="20">
        <v>5.5</v>
      </c>
      <c r="J283" s="20" t="s">
        <v>3281</v>
      </c>
      <c r="K283" s="20" t="s">
        <v>2312</v>
      </c>
      <c r="L283" s="20" t="s">
        <v>2312</v>
      </c>
      <c r="M283" s="20">
        <v>2</v>
      </c>
      <c r="N283" s="20">
        <v>1</v>
      </c>
      <c r="O283" s="20">
        <v>10000</v>
      </c>
      <c r="P283" s="20">
        <v>1</v>
      </c>
      <c r="Q283" s="20">
        <v>2</v>
      </c>
      <c r="R283" s="20">
        <v>11</v>
      </c>
      <c r="S283" s="20">
        <v>1</v>
      </c>
      <c r="T283" s="55">
        <v>45107</v>
      </c>
      <c r="U283" s="20"/>
      <c r="V283" s="8"/>
      <c r="W283" s="8"/>
      <c r="X283" s="8"/>
      <c r="Y283" s="8"/>
    </row>
    <row r="284" spans="1:176" s="83" customFormat="1">
      <c r="A284" s="25" t="s">
        <v>1003</v>
      </c>
      <c r="B284" s="25">
        <v>98236</v>
      </c>
      <c r="C284" s="25" t="s">
        <v>294</v>
      </c>
      <c r="D284" s="25">
        <v>1000</v>
      </c>
      <c r="E284" s="25" t="s">
        <v>332</v>
      </c>
      <c r="F284" s="25" t="s">
        <v>3293</v>
      </c>
      <c r="G284" s="25">
        <v>5</v>
      </c>
      <c r="H284" s="25" t="s">
        <v>382</v>
      </c>
      <c r="I284" s="25">
        <v>2.27</v>
      </c>
      <c r="J284" s="25" t="s">
        <v>3293</v>
      </c>
      <c r="K284" s="25" t="s">
        <v>232</v>
      </c>
      <c r="L284" s="25" t="s">
        <v>232</v>
      </c>
      <c r="M284" s="25">
        <v>5</v>
      </c>
      <c r="N284" s="25">
        <v>1</v>
      </c>
      <c r="O284" s="25">
        <v>1000</v>
      </c>
      <c r="P284" s="25">
        <v>1</v>
      </c>
      <c r="Q284" s="25">
        <v>1</v>
      </c>
      <c r="R284" s="25">
        <v>11.33</v>
      </c>
      <c r="S284" s="25">
        <v>1</v>
      </c>
      <c r="T284" s="61">
        <v>45107</v>
      </c>
      <c r="U284" s="25"/>
      <c r="V284" s="8"/>
      <c r="W284" s="8"/>
      <c r="X284" s="8"/>
      <c r="Y284" s="8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</row>
    <row r="285" spans="1:176">
      <c r="A285" s="20" t="s">
        <v>1003</v>
      </c>
      <c r="B285" s="20">
        <v>98239</v>
      </c>
      <c r="C285" s="20" t="s">
        <v>294</v>
      </c>
      <c r="D285" s="20">
        <v>5000</v>
      </c>
      <c r="E285" s="20" t="s">
        <v>332</v>
      </c>
      <c r="F285" s="20" t="s">
        <v>3294</v>
      </c>
      <c r="G285" s="20">
        <v>5</v>
      </c>
      <c r="H285" s="20" t="s">
        <v>382</v>
      </c>
      <c r="I285" s="20">
        <v>2.27</v>
      </c>
      <c r="J285" s="20" t="s">
        <v>3294</v>
      </c>
      <c r="K285" s="20" t="s">
        <v>232</v>
      </c>
      <c r="L285" s="20" t="s">
        <v>232</v>
      </c>
      <c r="M285" s="20">
        <v>5</v>
      </c>
      <c r="N285" s="20">
        <v>1</v>
      </c>
      <c r="O285" s="20">
        <v>10000</v>
      </c>
      <c r="P285" s="20">
        <v>1</v>
      </c>
      <c r="Q285" s="20">
        <v>2</v>
      </c>
      <c r="R285" s="20">
        <v>11.33</v>
      </c>
      <c r="S285" s="20">
        <v>1</v>
      </c>
      <c r="T285" s="55">
        <v>45107</v>
      </c>
      <c r="U285" s="20"/>
      <c r="V285" s="8"/>
      <c r="W285" s="8"/>
      <c r="X285" s="8"/>
      <c r="Y285" s="8"/>
    </row>
    <row r="286" spans="1:176" s="83" customFormat="1">
      <c r="A286" s="25" t="s">
        <v>1194</v>
      </c>
      <c r="B286" s="25">
        <v>98246</v>
      </c>
      <c r="C286" s="25" t="s">
        <v>294</v>
      </c>
      <c r="D286" s="25">
        <v>5000</v>
      </c>
      <c r="E286" s="25" t="s">
        <v>332</v>
      </c>
      <c r="F286" s="25" t="s">
        <v>3295</v>
      </c>
      <c r="G286" s="25">
        <v>5</v>
      </c>
      <c r="H286" s="25" t="s">
        <v>382</v>
      </c>
      <c r="I286" s="25">
        <v>2.27</v>
      </c>
      <c r="J286" s="25" t="s">
        <v>3295</v>
      </c>
      <c r="K286" s="25" t="s">
        <v>232</v>
      </c>
      <c r="L286" s="25" t="s">
        <v>232</v>
      </c>
      <c r="M286" s="25">
        <v>5</v>
      </c>
      <c r="N286" s="25">
        <v>1</v>
      </c>
      <c r="O286" s="25">
        <v>10000</v>
      </c>
      <c r="P286" s="25">
        <v>1</v>
      </c>
      <c r="Q286" s="25">
        <v>2</v>
      </c>
      <c r="R286" s="25">
        <v>11.33</v>
      </c>
      <c r="S286" s="25">
        <v>1</v>
      </c>
      <c r="T286" s="61">
        <v>45107</v>
      </c>
      <c r="U286" s="25"/>
      <c r="V286" s="8"/>
      <c r="W286" s="8"/>
      <c r="X286" s="8"/>
      <c r="Y286" s="8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</row>
    <row r="287" spans="1:176">
      <c r="A287" s="20" t="s">
        <v>1197</v>
      </c>
      <c r="B287" s="20">
        <v>98246</v>
      </c>
      <c r="C287" s="20" t="s">
        <v>294</v>
      </c>
      <c r="D287" s="20">
        <v>5000</v>
      </c>
      <c r="E287" s="20" t="s">
        <v>332</v>
      </c>
      <c r="F287" s="20" t="s">
        <v>3296</v>
      </c>
      <c r="G287" s="20">
        <v>5</v>
      </c>
      <c r="H287" s="20" t="s">
        <v>382</v>
      </c>
      <c r="I287" s="20">
        <v>2.27</v>
      </c>
      <c r="J287" s="20" t="s">
        <v>3296</v>
      </c>
      <c r="K287" s="20" t="s">
        <v>232</v>
      </c>
      <c r="L287" s="20" t="s">
        <v>232</v>
      </c>
      <c r="M287" s="20">
        <v>5</v>
      </c>
      <c r="N287" s="20">
        <v>1</v>
      </c>
      <c r="O287" s="20">
        <v>10000</v>
      </c>
      <c r="P287" s="20">
        <v>1</v>
      </c>
      <c r="Q287" s="20">
        <v>2</v>
      </c>
      <c r="R287" s="20">
        <v>11.33</v>
      </c>
      <c r="S287" s="20">
        <v>1</v>
      </c>
      <c r="T287" s="55">
        <v>45107</v>
      </c>
      <c r="U287" s="20"/>
      <c r="V287" s="8"/>
      <c r="W287" s="8"/>
      <c r="X287" s="8"/>
      <c r="Y287" s="8"/>
    </row>
    <row r="288" spans="1:176" s="83" customFormat="1">
      <c r="A288" s="25">
        <v>98232</v>
      </c>
      <c r="B288" s="25">
        <v>98232</v>
      </c>
      <c r="C288" s="25" t="s">
        <v>294</v>
      </c>
      <c r="D288" s="25">
        <v>5</v>
      </c>
      <c r="E288" s="25" t="s">
        <v>382</v>
      </c>
      <c r="F288" s="25" t="s">
        <v>3297</v>
      </c>
      <c r="G288" s="25">
        <v>5</v>
      </c>
      <c r="H288" s="25" t="s">
        <v>382</v>
      </c>
      <c r="I288" s="25">
        <v>2.27</v>
      </c>
      <c r="J288" s="25" t="s">
        <v>3297</v>
      </c>
      <c r="K288" s="25" t="s">
        <v>232</v>
      </c>
      <c r="L288" s="25" t="s">
        <v>232</v>
      </c>
      <c r="M288" s="25">
        <v>5</v>
      </c>
      <c r="N288" s="25">
        <v>1</v>
      </c>
      <c r="O288" s="25">
        <v>10000</v>
      </c>
      <c r="P288" s="25">
        <v>1</v>
      </c>
      <c r="Q288" s="25">
        <v>2</v>
      </c>
      <c r="R288" s="25">
        <v>11.33</v>
      </c>
      <c r="S288" s="25">
        <v>1</v>
      </c>
      <c r="T288" s="61">
        <v>45107</v>
      </c>
      <c r="U288" s="25"/>
      <c r="V288" s="8"/>
      <c r="W288" s="8"/>
      <c r="X288" s="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</row>
    <row r="289" spans="1:176">
      <c r="A289" s="20" t="s">
        <v>3298</v>
      </c>
      <c r="B289" s="20">
        <v>98111</v>
      </c>
      <c r="C289" s="20" t="s">
        <v>294</v>
      </c>
      <c r="D289" s="20">
        <v>5000</v>
      </c>
      <c r="E289" s="20" t="s">
        <v>332</v>
      </c>
      <c r="F289" s="20" t="s">
        <v>3299</v>
      </c>
      <c r="G289" s="20">
        <v>5</v>
      </c>
      <c r="H289" s="20" t="s">
        <v>382</v>
      </c>
      <c r="I289" s="20">
        <v>2.2999999999999998</v>
      </c>
      <c r="J289" s="20" t="s">
        <v>3299</v>
      </c>
      <c r="K289" s="20" t="s">
        <v>232</v>
      </c>
      <c r="L289" s="20" t="s">
        <v>232</v>
      </c>
      <c r="M289" s="20">
        <v>5</v>
      </c>
      <c r="N289" s="20">
        <v>1</v>
      </c>
      <c r="O289" s="20">
        <v>731</v>
      </c>
      <c r="P289" s="20">
        <v>1</v>
      </c>
      <c r="Q289" s="20">
        <v>1</v>
      </c>
      <c r="R289" s="20">
        <v>11.5</v>
      </c>
      <c r="S289" s="20">
        <v>1</v>
      </c>
      <c r="T289" s="55">
        <v>45107</v>
      </c>
      <c r="U289" s="20"/>
      <c r="V289" s="8"/>
      <c r="W289" s="8"/>
      <c r="X289" s="8"/>
      <c r="Y289" s="8"/>
    </row>
    <row r="290" spans="1:176" s="83" customFormat="1">
      <c r="A290" s="25" t="s">
        <v>1530</v>
      </c>
      <c r="B290" s="25">
        <v>735000</v>
      </c>
      <c r="C290" s="25" t="s">
        <v>1243</v>
      </c>
      <c r="D290" s="25">
        <v>1000</v>
      </c>
      <c r="E290" s="25" t="s">
        <v>327</v>
      </c>
      <c r="F290" s="25" t="s">
        <v>3300</v>
      </c>
      <c r="G290" s="25">
        <v>1</v>
      </c>
      <c r="H290" s="25" t="s">
        <v>329</v>
      </c>
      <c r="I290" s="25">
        <v>11.5</v>
      </c>
      <c r="J290" s="25" t="s">
        <v>3300</v>
      </c>
      <c r="K290" s="25" t="s">
        <v>3301</v>
      </c>
      <c r="L290" s="25" t="s">
        <v>3301</v>
      </c>
      <c r="M290" s="25">
        <v>1</v>
      </c>
      <c r="N290" s="25">
        <v>1</v>
      </c>
      <c r="O290" s="25">
        <v>10000</v>
      </c>
      <c r="P290" s="25">
        <v>1</v>
      </c>
      <c r="Q290" s="25">
        <v>2</v>
      </c>
      <c r="R290" s="25">
        <v>11.5</v>
      </c>
      <c r="S290" s="25">
        <v>1</v>
      </c>
      <c r="T290" s="61">
        <v>45107</v>
      </c>
      <c r="U290" s="25"/>
      <c r="V290" s="8"/>
      <c r="W290" s="8"/>
      <c r="X290" s="8"/>
      <c r="Y290" s="8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</row>
    <row r="291" spans="1:176">
      <c r="A291" s="20" t="s">
        <v>3302</v>
      </c>
      <c r="B291" s="20" t="s">
        <v>3303</v>
      </c>
      <c r="C291" s="20" t="s">
        <v>294</v>
      </c>
      <c r="D291" s="20">
        <v>1000</v>
      </c>
      <c r="E291" s="20" t="s">
        <v>332</v>
      </c>
      <c r="F291" s="20" t="s">
        <v>3304</v>
      </c>
      <c r="G291" s="20">
        <v>1</v>
      </c>
      <c r="H291" s="20" t="s">
        <v>382</v>
      </c>
      <c r="I291" s="20">
        <v>11.5</v>
      </c>
      <c r="J291" s="20" t="s">
        <v>3304</v>
      </c>
      <c r="K291" s="20" t="s">
        <v>229</v>
      </c>
      <c r="L291" s="20" t="s">
        <v>229</v>
      </c>
      <c r="M291" s="20">
        <v>1</v>
      </c>
      <c r="N291" s="20">
        <v>1</v>
      </c>
      <c r="O291" s="20">
        <v>10000</v>
      </c>
      <c r="P291" s="20">
        <v>1</v>
      </c>
      <c r="Q291" s="20">
        <v>2</v>
      </c>
      <c r="R291" s="20">
        <v>11.5</v>
      </c>
      <c r="S291" s="20">
        <v>1</v>
      </c>
      <c r="T291" s="55">
        <v>45107</v>
      </c>
      <c r="U291" s="20"/>
      <c r="V291" s="8"/>
      <c r="W291" s="8"/>
      <c r="X291" s="8"/>
      <c r="Y291" s="8"/>
    </row>
    <row r="292" spans="1:176" s="83" customFormat="1">
      <c r="A292" s="25" t="s">
        <v>3305</v>
      </c>
      <c r="B292" s="25">
        <v>98111</v>
      </c>
      <c r="C292" s="25" t="s">
        <v>294</v>
      </c>
      <c r="D292" s="25">
        <v>5000</v>
      </c>
      <c r="E292" s="25" t="s">
        <v>332</v>
      </c>
      <c r="F292" s="25" t="s">
        <v>3299</v>
      </c>
      <c r="G292" s="25">
        <v>5</v>
      </c>
      <c r="H292" s="25" t="s">
        <v>382</v>
      </c>
      <c r="I292" s="25">
        <v>2.2999999999999998</v>
      </c>
      <c r="J292" s="25" t="s">
        <v>3299</v>
      </c>
      <c r="K292" s="25" t="s">
        <v>232</v>
      </c>
      <c r="L292" s="25" t="s">
        <v>232</v>
      </c>
      <c r="M292" s="25">
        <v>5</v>
      </c>
      <c r="N292" s="25">
        <v>1</v>
      </c>
      <c r="O292" s="25">
        <v>10000</v>
      </c>
      <c r="P292" s="25">
        <v>1</v>
      </c>
      <c r="Q292" s="25">
        <v>2</v>
      </c>
      <c r="R292" s="25">
        <v>11.5</v>
      </c>
      <c r="S292" s="25">
        <v>1</v>
      </c>
      <c r="T292" s="61">
        <v>45107</v>
      </c>
      <c r="U292" s="25"/>
      <c r="V292" s="8"/>
      <c r="W292" s="8"/>
      <c r="X292" s="8"/>
      <c r="Y292" s="8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</row>
    <row r="293" spans="1:176">
      <c r="A293" s="20" t="s">
        <v>202</v>
      </c>
      <c r="B293" s="20">
        <v>98377</v>
      </c>
      <c r="C293" s="20" t="s">
        <v>294</v>
      </c>
      <c r="D293" s="20">
        <v>5000</v>
      </c>
      <c r="E293" s="20" t="s">
        <v>332</v>
      </c>
      <c r="F293" s="20" t="s">
        <v>3306</v>
      </c>
      <c r="G293" s="20">
        <v>5</v>
      </c>
      <c r="H293" s="20" t="s">
        <v>382</v>
      </c>
      <c r="I293" s="20">
        <v>2.2999999999999998</v>
      </c>
      <c r="J293" s="20" t="s">
        <v>3306</v>
      </c>
      <c r="K293" s="20" t="s">
        <v>232</v>
      </c>
      <c r="L293" s="20" t="s">
        <v>232</v>
      </c>
      <c r="M293" s="20">
        <v>5</v>
      </c>
      <c r="N293" s="20">
        <v>1</v>
      </c>
      <c r="O293" s="20">
        <v>10000</v>
      </c>
      <c r="P293" s="20">
        <v>1</v>
      </c>
      <c r="Q293" s="20">
        <v>2</v>
      </c>
      <c r="R293" s="20">
        <v>11.5</v>
      </c>
      <c r="S293" s="20">
        <v>1</v>
      </c>
      <c r="T293" s="55">
        <v>45107</v>
      </c>
      <c r="U293" s="20"/>
      <c r="V293" s="8"/>
      <c r="W293" s="8"/>
      <c r="X293" s="8"/>
      <c r="Y293" s="8"/>
    </row>
    <row r="294" spans="1:176" s="83" customFormat="1">
      <c r="A294" s="25" t="s">
        <v>3307</v>
      </c>
      <c r="B294" s="25">
        <v>98119</v>
      </c>
      <c r="C294" s="25" t="s">
        <v>294</v>
      </c>
      <c r="D294" s="25">
        <v>5000</v>
      </c>
      <c r="E294" s="25" t="s">
        <v>332</v>
      </c>
      <c r="F294" s="25" t="s">
        <v>3308</v>
      </c>
      <c r="G294" s="25">
        <v>5</v>
      </c>
      <c r="H294" s="25" t="s">
        <v>382</v>
      </c>
      <c r="I294" s="25">
        <v>2.2999999999999998</v>
      </c>
      <c r="J294" s="25" t="s">
        <v>3308</v>
      </c>
      <c r="K294" s="25" t="s">
        <v>232</v>
      </c>
      <c r="L294" s="25" t="s">
        <v>232</v>
      </c>
      <c r="M294" s="25">
        <v>5</v>
      </c>
      <c r="N294" s="25">
        <v>1</v>
      </c>
      <c r="O294" s="25">
        <v>10000</v>
      </c>
      <c r="P294" s="25">
        <v>1</v>
      </c>
      <c r="Q294" s="25">
        <v>2</v>
      </c>
      <c r="R294" s="25">
        <v>11.5</v>
      </c>
      <c r="S294" s="25">
        <v>1</v>
      </c>
      <c r="T294" s="61">
        <v>45107</v>
      </c>
      <c r="U294" s="25"/>
      <c r="V294" s="8"/>
      <c r="W294" s="8"/>
      <c r="X294" s="8"/>
      <c r="Y294" s="8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</row>
    <row r="295" spans="1:176">
      <c r="A295" s="20" t="s">
        <v>3309</v>
      </c>
      <c r="B295" s="20" t="s">
        <v>3310</v>
      </c>
      <c r="C295" s="20" t="s">
        <v>294</v>
      </c>
      <c r="D295" s="20">
        <v>1000</v>
      </c>
      <c r="E295" s="20" t="s">
        <v>332</v>
      </c>
      <c r="F295" s="20" t="s">
        <v>3311</v>
      </c>
      <c r="G295" s="20">
        <v>1</v>
      </c>
      <c r="H295" s="20" t="s">
        <v>382</v>
      </c>
      <c r="I295" s="20">
        <v>11.5</v>
      </c>
      <c r="J295" s="20" t="s">
        <v>3311</v>
      </c>
      <c r="K295" s="20" t="s">
        <v>229</v>
      </c>
      <c r="L295" s="20" t="s">
        <v>229</v>
      </c>
      <c r="M295" s="20">
        <v>1</v>
      </c>
      <c r="N295" s="20">
        <v>1</v>
      </c>
      <c r="O295" s="20">
        <v>10000</v>
      </c>
      <c r="P295" s="20">
        <v>1</v>
      </c>
      <c r="Q295" s="20">
        <v>2</v>
      </c>
      <c r="R295" s="20">
        <v>11.5</v>
      </c>
      <c r="S295" s="20">
        <v>1</v>
      </c>
      <c r="T295" s="55">
        <v>45107</v>
      </c>
      <c r="U295" s="20"/>
      <c r="V295" s="8"/>
      <c r="W295" s="8"/>
      <c r="X295" s="8"/>
      <c r="Y295" s="8"/>
    </row>
    <row r="296" spans="1:176" s="83" customFormat="1">
      <c r="A296" s="25" t="s">
        <v>1679</v>
      </c>
      <c r="B296" s="25" t="s">
        <v>3312</v>
      </c>
      <c r="C296" s="25" t="s">
        <v>294</v>
      </c>
      <c r="D296" s="25">
        <v>1000</v>
      </c>
      <c r="E296" s="25" t="s">
        <v>332</v>
      </c>
      <c r="F296" s="25" t="s">
        <v>3313</v>
      </c>
      <c r="G296" s="25">
        <v>1</v>
      </c>
      <c r="H296" s="25" t="s">
        <v>382</v>
      </c>
      <c r="I296" s="25">
        <v>11.5</v>
      </c>
      <c r="J296" s="25" t="s">
        <v>3313</v>
      </c>
      <c r="K296" s="25" t="s">
        <v>229</v>
      </c>
      <c r="L296" s="25" t="s">
        <v>229</v>
      </c>
      <c r="M296" s="25">
        <v>1</v>
      </c>
      <c r="N296" s="25">
        <v>1</v>
      </c>
      <c r="O296" s="25">
        <v>10000</v>
      </c>
      <c r="P296" s="25">
        <v>1</v>
      </c>
      <c r="Q296" s="25">
        <v>2</v>
      </c>
      <c r="R296" s="25">
        <v>11.5</v>
      </c>
      <c r="S296" s="25">
        <v>1</v>
      </c>
      <c r="T296" s="61">
        <v>45107</v>
      </c>
      <c r="U296" s="25"/>
      <c r="V296" s="8"/>
      <c r="W296" s="8"/>
      <c r="X296" s="8"/>
      <c r="Y296" s="8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</row>
    <row r="297" spans="1:176">
      <c r="A297" s="20" t="s">
        <v>208</v>
      </c>
      <c r="B297" s="20">
        <v>97038</v>
      </c>
      <c r="C297" s="20" t="s">
        <v>294</v>
      </c>
      <c r="D297" s="20">
        <v>14</v>
      </c>
      <c r="E297" s="20" t="s">
        <v>295</v>
      </c>
      <c r="F297" s="20" t="s">
        <v>3314</v>
      </c>
      <c r="G297" s="20">
        <v>14</v>
      </c>
      <c r="H297" s="20" t="s">
        <v>295</v>
      </c>
      <c r="I297" s="20">
        <v>0.83</v>
      </c>
      <c r="J297" s="20" t="s">
        <v>3314</v>
      </c>
      <c r="K297" s="20" t="s">
        <v>3315</v>
      </c>
      <c r="L297" s="20" t="s">
        <v>3315</v>
      </c>
      <c r="M297" s="20">
        <v>14</v>
      </c>
      <c r="N297" s="20">
        <v>1</v>
      </c>
      <c r="O297" s="20">
        <v>10000</v>
      </c>
      <c r="P297" s="20">
        <v>1</v>
      </c>
      <c r="Q297" s="20">
        <v>2</v>
      </c>
      <c r="R297" s="20">
        <v>11.65</v>
      </c>
      <c r="S297" s="20">
        <v>1</v>
      </c>
      <c r="T297" s="55">
        <v>45107</v>
      </c>
      <c r="U297" s="20"/>
      <c r="V297" s="8"/>
      <c r="W297" s="8"/>
      <c r="X297" s="8"/>
      <c r="Y297" s="8"/>
    </row>
    <row r="298" spans="1:176" s="83" customFormat="1">
      <c r="A298" s="25" t="s">
        <v>1355</v>
      </c>
      <c r="B298" s="25" t="s">
        <v>3316</v>
      </c>
      <c r="C298" s="25" t="s">
        <v>294</v>
      </c>
      <c r="D298" s="25">
        <v>1000</v>
      </c>
      <c r="E298" s="25" t="s">
        <v>332</v>
      </c>
      <c r="F298" s="25" t="s">
        <v>3317</v>
      </c>
      <c r="G298" s="25">
        <v>1</v>
      </c>
      <c r="H298" s="25" t="s">
        <v>382</v>
      </c>
      <c r="I298" s="25">
        <v>11.7</v>
      </c>
      <c r="J298" s="25" t="s">
        <v>3317</v>
      </c>
      <c r="K298" s="25" t="s">
        <v>229</v>
      </c>
      <c r="L298" s="25" t="s">
        <v>229</v>
      </c>
      <c r="M298" s="25">
        <v>1</v>
      </c>
      <c r="N298" s="25">
        <v>1</v>
      </c>
      <c r="O298" s="25">
        <v>10000</v>
      </c>
      <c r="P298" s="25">
        <v>1</v>
      </c>
      <c r="Q298" s="25">
        <v>2</v>
      </c>
      <c r="R298" s="25">
        <v>11.7</v>
      </c>
      <c r="S298" s="25">
        <v>1</v>
      </c>
      <c r="T298" s="61">
        <v>45107</v>
      </c>
      <c r="U298" s="25"/>
      <c r="V298" s="8"/>
      <c r="W298" s="8"/>
      <c r="X298" s="8"/>
      <c r="Y298" s="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</row>
    <row r="299" spans="1:176">
      <c r="A299" s="20" t="s">
        <v>516</v>
      </c>
      <c r="B299" s="20">
        <v>780009</v>
      </c>
      <c r="C299" s="20" t="s">
        <v>294</v>
      </c>
      <c r="D299" s="20">
        <v>2000</v>
      </c>
      <c r="E299" s="20" t="s">
        <v>327</v>
      </c>
      <c r="F299" s="20" t="s">
        <v>3318</v>
      </c>
      <c r="G299" s="20">
        <v>2</v>
      </c>
      <c r="H299" s="20" t="s">
        <v>329</v>
      </c>
      <c r="I299" s="20">
        <v>0.98</v>
      </c>
      <c r="J299" s="20" t="s">
        <v>3318</v>
      </c>
      <c r="K299" s="20" t="s">
        <v>3319</v>
      </c>
      <c r="L299" s="20" t="s">
        <v>3319</v>
      </c>
      <c r="M299" s="20">
        <v>2</v>
      </c>
      <c r="N299" s="20">
        <v>6</v>
      </c>
      <c r="O299" s="20">
        <v>10000</v>
      </c>
      <c r="P299" s="20">
        <v>1</v>
      </c>
      <c r="Q299" s="20">
        <v>2</v>
      </c>
      <c r="R299" s="20">
        <v>11.75</v>
      </c>
      <c r="S299" s="20">
        <v>1</v>
      </c>
      <c r="T299" s="55">
        <v>45107</v>
      </c>
      <c r="U299" s="20"/>
      <c r="V299" s="8"/>
      <c r="W299" s="8"/>
      <c r="X299" s="8"/>
      <c r="Y299" s="8"/>
    </row>
    <row r="300" spans="1:176" s="83" customFormat="1">
      <c r="A300" s="25" t="s">
        <v>521</v>
      </c>
      <c r="B300" s="25">
        <v>780013</v>
      </c>
      <c r="C300" s="25" t="s">
        <v>294</v>
      </c>
      <c r="D300" s="25">
        <v>2000</v>
      </c>
      <c r="E300" s="25" t="s">
        <v>327</v>
      </c>
      <c r="F300" s="25" t="s">
        <v>3320</v>
      </c>
      <c r="G300" s="25">
        <v>2</v>
      </c>
      <c r="H300" s="25" t="s">
        <v>329</v>
      </c>
      <c r="I300" s="25">
        <v>0.98</v>
      </c>
      <c r="J300" s="25" t="s">
        <v>3320</v>
      </c>
      <c r="K300" s="25" t="s">
        <v>3319</v>
      </c>
      <c r="L300" s="25" t="s">
        <v>3319</v>
      </c>
      <c r="M300" s="25">
        <v>2</v>
      </c>
      <c r="N300" s="25">
        <v>6</v>
      </c>
      <c r="O300" s="25">
        <v>10000</v>
      </c>
      <c r="P300" s="25">
        <v>1</v>
      </c>
      <c r="Q300" s="25">
        <v>2</v>
      </c>
      <c r="R300" s="25">
        <v>11.75</v>
      </c>
      <c r="S300" s="25">
        <v>1</v>
      </c>
      <c r="T300" s="61">
        <v>45107</v>
      </c>
      <c r="U300" s="25"/>
      <c r="V300" s="8"/>
      <c r="W300" s="8"/>
      <c r="X300" s="8"/>
      <c r="Y300" s="8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</row>
    <row r="301" spans="1:176">
      <c r="A301" s="20" t="s">
        <v>522</v>
      </c>
      <c r="B301" s="20">
        <v>780009</v>
      </c>
      <c r="C301" s="20" t="s">
        <v>294</v>
      </c>
      <c r="D301" s="20">
        <v>2000</v>
      </c>
      <c r="E301" s="20" t="s">
        <v>327</v>
      </c>
      <c r="F301" s="20" t="s">
        <v>3318</v>
      </c>
      <c r="G301" s="20">
        <v>2</v>
      </c>
      <c r="H301" s="20" t="s">
        <v>329</v>
      </c>
      <c r="I301" s="20">
        <v>0.98</v>
      </c>
      <c r="J301" s="20" t="s">
        <v>3318</v>
      </c>
      <c r="K301" s="20" t="s">
        <v>3319</v>
      </c>
      <c r="L301" s="20" t="s">
        <v>3319</v>
      </c>
      <c r="M301" s="20">
        <v>2</v>
      </c>
      <c r="N301" s="20">
        <v>6</v>
      </c>
      <c r="O301" s="20">
        <v>10000</v>
      </c>
      <c r="P301" s="20">
        <v>1</v>
      </c>
      <c r="Q301" s="20">
        <v>2</v>
      </c>
      <c r="R301" s="20">
        <v>11.75</v>
      </c>
      <c r="S301" s="20">
        <v>1</v>
      </c>
      <c r="T301" s="55">
        <v>45107</v>
      </c>
      <c r="U301" s="20"/>
      <c r="V301" s="8"/>
      <c r="W301" s="8"/>
      <c r="X301" s="8"/>
      <c r="Y301" s="8"/>
    </row>
    <row r="302" spans="1:176" s="83" customFormat="1">
      <c r="A302" s="25" t="s">
        <v>523</v>
      </c>
      <c r="B302" s="25">
        <v>780013</v>
      </c>
      <c r="C302" s="25" t="s">
        <v>294</v>
      </c>
      <c r="D302" s="25">
        <v>2000</v>
      </c>
      <c r="E302" s="25" t="s">
        <v>327</v>
      </c>
      <c r="F302" s="25" t="s">
        <v>3320</v>
      </c>
      <c r="G302" s="25">
        <v>2</v>
      </c>
      <c r="H302" s="25" t="s">
        <v>329</v>
      </c>
      <c r="I302" s="25">
        <v>0.98</v>
      </c>
      <c r="J302" s="25" t="s">
        <v>3320</v>
      </c>
      <c r="K302" s="25" t="s">
        <v>3319</v>
      </c>
      <c r="L302" s="25" t="s">
        <v>3319</v>
      </c>
      <c r="M302" s="25">
        <v>2</v>
      </c>
      <c r="N302" s="25">
        <v>6</v>
      </c>
      <c r="O302" s="25">
        <v>10000</v>
      </c>
      <c r="P302" s="25">
        <v>1</v>
      </c>
      <c r="Q302" s="25">
        <v>2</v>
      </c>
      <c r="R302" s="25">
        <v>11.75</v>
      </c>
      <c r="S302" s="25">
        <v>1</v>
      </c>
      <c r="T302" s="61">
        <v>45107</v>
      </c>
      <c r="U302" s="25"/>
      <c r="V302" s="8"/>
      <c r="W302" s="8"/>
      <c r="X302" s="8"/>
      <c r="Y302" s="8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</row>
    <row r="303" spans="1:176">
      <c r="A303" s="20" t="s">
        <v>325</v>
      </c>
      <c r="B303" s="20">
        <v>780002</v>
      </c>
      <c r="C303" s="20" t="s">
        <v>294</v>
      </c>
      <c r="D303" s="20">
        <v>1000</v>
      </c>
      <c r="E303" s="20" t="s">
        <v>327</v>
      </c>
      <c r="F303" s="20" t="s">
        <v>3321</v>
      </c>
      <c r="G303" s="20">
        <v>1</v>
      </c>
      <c r="H303" s="20" t="s">
        <v>329</v>
      </c>
      <c r="I303" s="20">
        <v>1.2</v>
      </c>
      <c r="J303" s="20" t="s">
        <v>3321</v>
      </c>
      <c r="K303" s="20" t="s">
        <v>3322</v>
      </c>
      <c r="L303" s="20" t="s">
        <v>3322</v>
      </c>
      <c r="M303" s="20">
        <v>1</v>
      </c>
      <c r="N303" s="20">
        <v>10</v>
      </c>
      <c r="O303" s="20">
        <v>10000</v>
      </c>
      <c r="P303" s="20">
        <v>1</v>
      </c>
      <c r="Q303" s="20">
        <v>2</v>
      </c>
      <c r="R303" s="20">
        <v>11.95</v>
      </c>
      <c r="S303" s="20">
        <v>1</v>
      </c>
      <c r="T303" s="55">
        <v>45107</v>
      </c>
      <c r="U303" s="20"/>
      <c r="V303" s="8"/>
      <c r="W303" s="8"/>
      <c r="X303" s="8"/>
      <c r="Y303" s="8"/>
    </row>
    <row r="304" spans="1:176" s="83" customFormat="1">
      <c r="A304" s="25" t="s">
        <v>3323</v>
      </c>
      <c r="B304" s="25">
        <v>780002</v>
      </c>
      <c r="C304" s="25" t="s">
        <v>294</v>
      </c>
      <c r="D304" s="25">
        <v>1000</v>
      </c>
      <c r="E304" s="25" t="s">
        <v>327</v>
      </c>
      <c r="F304" s="25" t="s">
        <v>3321</v>
      </c>
      <c r="G304" s="25">
        <v>1</v>
      </c>
      <c r="H304" s="25" t="s">
        <v>329</v>
      </c>
      <c r="I304" s="25">
        <v>1.2</v>
      </c>
      <c r="J304" s="25" t="s">
        <v>3321</v>
      </c>
      <c r="K304" s="25" t="s">
        <v>3322</v>
      </c>
      <c r="L304" s="25" t="s">
        <v>3322</v>
      </c>
      <c r="M304" s="25">
        <v>1</v>
      </c>
      <c r="N304" s="25">
        <v>10</v>
      </c>
      <c r="O304" s="25">
        <v>10000</v>
      </c>
      <c r="P304" s="25">
        <v>1</v>
      </c>
      <c r="Q304" s="25">
        <v>2</v>
      </c>
      <c r="R304" s="25">
        <v>11.95</v>
      </c>
      <c r="S304" s="25">
        <v>1</v>
      </c>
      <c r="T304" s="61">
        <v>45107</v>
      </c>
      <c r="U304" s="25"/>
      <c r="V304" s="8"/>
      <c r="W304" s="8"/>
      <c r="X304" s="8"/>
      <c r="Y304" s="8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</row>
    <row r="305" spans="1:176">
      <c r="A305" s="20" t="s">
        <v>1459</v>
      </c>
      <c r="B305" s="20" t="s">
        <v>3324</v>
      </c>
      <c r="C305" s="20" t="s">
        <v>294</v>
      </c>
      <c r="D305" s="20">
        <v>1000</v>
      </c>
      <c r="E305" s="20" t="s">
        <v>332</v>
      </c>
      <c r="F305" s="20" t="s">
        <v>3325</v>
      </c>
      <c r="G305" s="20">
        <v>1</v>
      </c>
      <c r="H305" s="20" t="s">
        <v>382</v>
      </c>
      <c r="I305" s="20">
        <v>11.95</v>
      </c>
      <c r="J305" s="20" t="s">
        <v>3325</v>
      </c>
      <c r="K305" s="20" t="s">
        <v>229</v>
      </c>
      <c r="L305" s="20" t="s">
        <v>229</v>
      </c>
      <c r="M305" s="20">
        <v>1</v>
      </c>
      <c r="N305" s="20">
        <v>1</v>
      </c>
      <c r="O305" s="20">
        <v>10000</v>
      </c>
      <c r="P305" s="20">
        <v>1</v>
      </c>
      <c r="Q305" s="20">
        <v>2</v>
      </c>
      <c r="R305" s="20">
        <v>11.95</v>
      </c>
      <c r="S305" s="20">
        <v>1</v>
      </c>
      <c r="T305" s="55">
        <v>45107</v>
      </c>
      <c r="U305" s="20"/>
      <c r="V305" s="8"/>
      <c r="W305" s="8"/>
      <c r="X305" s="8"/>
      <c r="Y305" s="8"/>
    </row>
    <row r="306" spans="1:176" s="83" customFormat="1">
      <c r="A306" s="25" t="s">
        <v>3326</v>
      </c>
      <c r="B306" s="25" t="s">
        <v>3327</v>
      </c>
      <c r="C306" s="25" t="s">
        <v>294</v>
      </c>
      <c r="D306" s="25">
        <v>1000</v>
      </c>
      <c r="E306" s="25" t="s">
        <v>332</v>
      </c>
      <c r="F306" s="25" t="s">
        <v>3328</v>
      </c>
      <c r="G306" s="25">
        <v>1</v>
      </c>
      <c r="H306" s="25" t="s">
        <v>382</v>
      </c>
      <c r="I306" s="25">
        <v>11.95</v>
      </c>
      <c r="J306" s="25" t="s">
        <v>3328</v>
      </c>
      <c r="K306" s="25" t="s">
        <v>229</v>
      </c>
      <c r="L306" s="25" t="s">
        <v>229</v>
      </c>
      <c r="M306" s="25">
        <v>1</v>
      </c>
      <c r="N306" s="25">
        <v>1</v>
      </c>
      <c r="O306" s="25">
        <v>10000</v>
      </c>
      <c r="P306" s="25">
        <v>1</v>
      </c>
      <c r="Q306" s="25">
        <v>2</v>
      </c>
      <c r="R306" s="25">
        <v>11.95</v>
      </c>
      <c r="S306" s="25">
        <v>1</v>
      </c>
      <c r="T306" s="61">
        <v>45107</v>
      </c>
      <c r="U306" s="25"/>
      <c r="V306" s="8"/>
      <c r="W306" s="8"/>
      <c r="X306" s="8"/>
      <c r="Y306" s="8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</row>
    <row r="307" spans="1:176">
      <c r="A307" s="20" t="s">
        <v>504</v>
      </c>
      <c r="B307" s="20" t="s">
        <v>505</v>
      </c>
      <c r="C307" s="20" t="s">
        <v>294</v>
      </c>
      <c r="D307" s="20">
        <v>250</v>
      </c>
      <c r="E307" s="20" t="s">
        <v>332</v>
      </c>
      <c r="F307" s="20" t="s">
        <v>1553</v>
      </c>
      <c r="G307" s="20">
        <v>10</v>
      </c>
      <c r="H307" s="20" t="s">
        <v>295</v>
      </c>
      <c r="I307" s="20">
        <v>1.2</v>
      </c>
      <c r="J307" s="20" t="s">
        <v>1553</v>
      </c>
      <c r="K307" s="20" t="s">
        <v>3329</v>
      </c>
      <c r="L307" s="20" t="s">
        <v>3329</v>
      </c>
      <c r="M307" s="20">
        <v>10</v>
      </c>
      <c r="N307" s="20">
        <v>1</v>
      </c>
      <c r="O307" s="20">
        <v>10000</v>
      </c>
      <c r="P307" s="20">
        <v>1</v>
      </c>
      <c r="Q307" s="20">
        <v>2</v>
      </c>
      <c r="R307" s="20">
        <v>11.95</v>
      </c>
      <c r="S307" s="20">
        <v>1</v>
      </c>
      <c r="T307" s="55">
        <v>45107</v>
      </c>
      <c r="U307" s="20"/>
      <c r="V307" s="8"/>
      <c r="W307" s="8"/>
      <c r="X307" s="8"/>
      <c r="Y307" s="8"/>
    </row>
    <row r="308" spans="1:176" s="83" customFormat="1">
      <c r="A308" s="25" t="s">
        <v>2159</v>
      </c>
      <c r="B308" s="25" t="s">
        <v>2159</v>
      </c>
      <c r="C308" s="25" t="s">
        <v>294</v>
      </c>
      <c r="D308" s="25">
        <v>750</v>
      </c>
      <c r="E308" s="25" t="s">
        <v>332</v>
      </c>
      <c r="F308" s="25" t="s">
        <v>3330</v>
      </c>
      <c r="G308" s="25">
        <v>1</v>
      </c>
      <c r="H308" s="25" t="s">
        <v>295</v>
      </c>
      <c r="I308" s="25">
        <v>11.95</v>
      </c>
      <c r="J308" s="25" t="s">
        <v>3330</v>
      </c>
      <c r="K308" s="25" t="s">
        <v>3331</v>
      </c>
      <c r="L308" s="25" t="s">
        <v>3331</v>
      </c>
      <c r="M308" s="25">
        <v>1</v>
      </c>
      <c r="N308" s="25">
        <v>1</v>
      </c>
      <c r="O308" s="25">
        <v>10000</v>
      </c>
      <c r="P308" s="25">
        <v>1</v>
      </c>
      <c r="Q308" s="25">
        <v>2</v>
      </c>
      <c r="R308" s="25">
        <v>11.95</v>
      </c>
      <c r="S308" s="25">
        <v>1</v>
      </c>
      <c r="T308" s="61">
        <v>45107</v>
      </c>
      <c r="U308" s="25"/>
      <c r="V308" s="8"/>
      <c r="W308" s="8"/>
      <c r="X308" s="8"/>
      <c r="Y308" s="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</row>
    <row r="309" spans="1:176">
      <c r="A309" s="20" t="s">
        <v>2931</v>
      </c>
      <c r="B309" s="20">
        <v>97171</v>
      </c>
      <c r="C309" s="20" t="s">
        <v>294</v>
      </c>
      <c r="D309" s="20">
        <v>2500</v>
      </c>
      <c r="E309" s="20" t="s">
        <v>332</v>
      </c>
      <c r="F309" s="20" t="s">
        <v>3332</v>
      </c>
      <c r="G309" s="20">
        <v>10</v>
      </c>
      <c r="H309" s="20" t="s">
        <v>295</v>
      </c>
      <c r="I309" s="20">
        <v>1.2</v>
      </c>
      <c r="J309" s="20" t="s">
        <v>3332</v>
      </c>
      <c r="K309" s="20" t="s">
        <v>3329</v>
      </c>
      <c r="L309" s="20" t="s">
        <v>3329</v>
      </c>
      <c r="M309" s="20">
        <v>10</v>
      </c>
      <c r="N309" s="20">
        <v>1</v>
      </c>
      <c r="O309" s="20">
        <v>10000</v>
      </c>
      <c r="P309" s="20">
        <v>1</v>
      </c>
      <c r="Q309" s="20">
        <v>2</v>
      </c>
      <c r="R309" s="20">
        <v>12</v>
      </c>
      <c r="S309" s="20">
        <v>1</v>
      </c>
      <c r="T309" s="55">
        <v>45107</v>
      </c>
      <c r="U309" s="20"/>
      <c r="V309" s="8"/>
      <c r="W309" s="8"/>
      <c r="X309" s="8"/>
      <c r="Y309" s="8"/>
    </row>
    <row r="310" spans="1:176" s="83" customFormat="1">
      <c r="A310" s="25" t="s">
        <v>1083</v>
      </c>
      <c r="B310" s="25">
        <v>758006</v>
      </c>
      <c r="C310" s="25" t="s">
        <v>294</v>
      </c>
      <c r="D310" s="25">
        <v>1000</v>
      </c>
      <c r="E310" s="25" t="s">
        <v>332</v>
      </c>
      <c r="F310" s="25" t="s">
        <v>3333</v>
      </c>
      <c r="G310" s="25">
        <v>1</v>
      </c>
      <c r="H310" s="25" t="s">
        <v>382</v>
      </c>
      <c r="I310" s="25">
        <v>12</v>
      </c>
      <c r="J310" s="25" t="s">
        <v>3333</v>
      </c>
      <c r="K310" s="25" t="s">
        <v>239</v>
      </c>
      <c r="L310" s="25" t="s">
        <v>239</v>
      </c>
      <c r="M310" s="25">
        <v>1</v>
      </c>
      <c r="N310" s="25">
        <v>1</v>
      </c>
      <c r="O310" s="25">
        <v>10000</v>
      </c>
      <c r="P310" s="25">
        <v>1</v>
      </c>
      <c r="Q310" s="25">
        <v>2</v>
      </c>
      <c r="R310" s="25">
        <v>12</v>
      </c>
      <c r="S310" s="25">
        <v>1</v>
      </c>
      <c r="T310" s="61">
        <v>45107</v>
      </c>
      <c r="U310" s="25"/>
      <c r="V310" s="8"/>
      <c r="W310" s="8"/>
      <c r="X310" s="8"/>
      <c r="Y310" s="8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</row>
    <row r="311" spans="1:176">
      <c r="A311" s="20" t="s">
        <v>1253</v>
      </c>
      <c r="B311" s="20">
        <v>97065</v>
      </c>
      <c r="C311" s="20" t="s">
        <v>294</v>
      </c>
      <c r="D311" s="20">
        <v>1500</v>
      </c>
      <c r="E311" s="20" t="s">
        <v>332</v>
      </c>
      <c r="F311" s="20" t="s">
        <v>3334</v>
      </c>
      <c r="G311" s="20">
        <v>1.5</v>
      </c>
      <c r="H311" s="20" t="s">
        <v>382</v>
      </c>
      <c r="I311" s="20">
        <v>8</v>
      </c>
      <c r="J311" s="20" t="s">
        <v>3334</v>
      </c>
      <c r="K311" s="20" t="s">
        <v>3128</v>
      </c>
      <c r="L311" s="20" t="s">
        <v>3128</v>
      </c>
      <c r="M311" s="20">
        <v>1.5</v>
      </c>
      <c r="N311" s="20">
        <v>1</v>
      </c>
      <c r="O311" s="20">
        <v>10000</v>
      </c>
      <c r="P311" s="20">
        <v>1</v>
      </c>
      <c r="Q311" s="20">
        <v>2</v>
      </c>
      <c r="R311" s="20">
        <v>12</v>
      </c>
      <c r="S311" s="20">
        <v>1</v>
      </c>
      <c r="T311" s="55">
        <v>45107</v>
      </c>
      <c r="U311" s="20"/>
      <c r="V311" s="8"/>
      <c r="W311" s="8"/>
      <c r="X311" s="8"/>
      <c r="Y311" s="8"/>
    </row>
    <row r="312" spans="1:176" s="83" customFormat="1">
      <c r="A312" s="25" t="s">
        <v>1592</v>
      </c>
      <c r="B312" s="25">
        <v>98339</v>
      </c>
      <c r="C312" s="25" t="s">
        <v>294</v>
      </c>
      <c r="D312" s="25">
        <v>5000</v>
      </c>
      <c r="E312" s="25" t="s">
        <v>332</v>
      </c>
      <c r="F312" s="25" t="s">
        <v>3335</v>
      </c>
      <c r="G312" s="25">
        <v>5</v>
      </c>
      <c r="H312" s="25" t="s">
        <v>382</v>
      </c>
      <c r="I312" s="25">
        <v>2.4</v>
      </c>
      <c r="J312" s="25" t="s">
        <v>3335</v>
      </c>
      <c r="K312" s="25" t="s">
        <v>232</v>
      </c>
      <c r="L312" s="25" t="s">
        <v>232</v>
      </c>
      <c r="M312" s="25">
        <v>5</v>
      </c>
      <c r="N312" s="25">
        <v>1</v>
      </c>
      <c r="O312" s="25">
        <v>10000</v>
      </c>
      <c r="P312" s="25">
        <v>1</v>
      </c>
      <c r="Q312" s="25">
        <v>2</v>
      </c>
      <c r="R312" s="25">
        <v>12</v>
      </c>
      <c r="S312" s="25">
        <v>1</v>
      </c>
      <c r="T312" s="61">
        <v>45107</v>
      </c>
      <c r="U312" s="25"/>
      <c r="V312" s="8"/>
      <c r="W312" s="8"/>
      <c r="X312" s="8"/>
      <c r="Y312" s="8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</row>
    <row r="313" spans="1:176">
      <c r="A313" s="20" t="s">
        <v>259</v>
      </c>
      <c r="B313" s="20">
        <v>98281</v>
      </c>
      <c r="C313" s="20" t="s">
        <v>294</v>
      </c>
      <c r="D313" s="20">
        <v>2000</v>
      </c>
      <c r="E313" s="20" t="s">
        <v>332</v>
      </c>
      <c r="F313" s="20" t="s">
        <v>3336</v>
      </c>
      <c r="G313" s="20">
        <v>2</v>
      </c>
      <c r="H313" s="20" t="s">
        <v>382</v>
      </c>
      <c r="I313" s="20">
        <v>6</v>
      </c>
      <c r="J313" s="20" t="s">
        <v>3336</v>
      </c>
      <c r="K313" s="20" t="s">
        <v>182</v>
      </c>
      <c r="L313" s="20" t="s">
        <v>182</v>
      </c>
      <c r="M313" s="20">
        <v>2</v>
      </c>
      <c r="N313" s="20">
        <v>1</v>
      </c>
      <c r="O313" s="20">
        <v>10000</v>
      </c>
      <c r="P313" s="20">
        <v>1</v>
      </c>
      <c r="Q313" s="20">
        <v>2</v>
      </c>
      <c r="R313" s="20">
        <v>12</v>
      </c>
      <c r="S313" s="20">
        <v>1</v>
      </c>
      <c r="T313" s="55">
        <v>45107</v>
      </c>
      <c r="U313" s="20"/>
      <c r="V313" s="8"/>
      <c r="W313" s="8"/>
      <c r="X313" s="8"/>
      <c r="Y313" s="8"/>
    </row>
    <row r="314" spans="1:176" s="83" customFormat="1">
      <c r="A314" s="25" t="s">
        <v>218</v>
      </c>
      <c r="B314" s="25">
        <v>97054</v>
      </c>
      <c r="C314" s="25" t="s">
        <v>294</v>
      </c>
      <c r="D314" s="25">
        <v>1</v>
      </c>
      <c r="E314" s="25" t="s">
        <v>295</v>
      </c>
      <c r="F314" s="25" t="s">
        <v>3337</v>
      </c>
      <c r="G314" s="25">
        <v>10</v>
      </c>
      <c r="H314" s="25" t="s">
        <v>295</v>
      </c>
      <c r="I314" s="25">
        <v>1.2</v>
      </c>
      <c r="J314" s="25" t="s">
        <v>3337</v>
      </c>
      <c r="K314" s="25" t="s">
        <v>3338</v>
      </c>
      <c r="L314" s="25" t="s">
        <v>3338</v>
      </c>
      <c r="M314" s="25">
        <v>10</v>
      </c>
      <c r="N314" s="25">
        <v>1</v>
      </c>
      <c r="O314" s="25">
        <v>10000</v>
      </c>
      <c r="P314" s="25">
        <v>1</v>
      </c>
      <c r="Q314" s="25">
        <v>2</v>
      </c>
      <c r="R314" s="25">
        <v>12</v>
      </c>
      <c r="S314" s="25">
        <v>1</v>
      </c>
      <c r="T314" s="61">
        <v>45107</v>
      </c>
      <c r="U314" s="25"/>
      <c r="V314" s="8"/>
      <c r="W314" s="8"/>
      <c r="X314" s="8"/>
      <c r="Y314" s="8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</row>
    <row r="315" spans="1:176">
      <c r="A315" s="20" t="s">
        <v>1219</v>
      </c>
      <c r="B315" s="20">
        <v>97065</v>
      </c>
      <c r="C315" s="20" t="s">
        <v>294</v>
      </c>
      <c r="D315" s="20">
        <v>1500</v>
      </c>
      <c r="E315" s="20" t="s">
        <v>332</v>
      </c>
      <c r="F315" s="20" t="s">
        <v>3339</v>
      </c>
      <c r="G315" s="20">
        <v>1.5</v>
      </c>
      <c r="H315" s="20" t="s">
        <v>382</v>
      </c>
      <c r="I315" s="20">
        <v>8</v>
      </c>
      <c r="J315" s="20" t="s">
        <v>3339</v>
      </c>
      <c r="K315" s="20" t="s">
        <v>3128</v>
      </c>
      <c r="L315" s="20" t="s">
        <v>3128</v>
      </c>
      <c r="M315" s="20">
        <v>1.5</v>
      </c>
      <c r="N315" s="20">
        <v>1</v>
      </c>
      <c r="O315" s="20">
        <v>10000</v>
      </c>
      <c r="P315" s="20">
        <v>1</v>
      </c>
      <c r="Q315" s="20">
        <v>2</v>
      </c>
      <c r="R315" s="20">
        <v>12</v>
      </c>
      <c r="S315" s="20">
        <v>1</v>
      </c>
      <c r="T315" s="55">
        <v>45107</v>
      </c>
      <c r="U315" s="20"/>
      <c r="V315" s="8"/>
      <c r="W315" s="8"/>
      <c r="X315" s="8"/>
      <c r="Y315" s="8"/>
    </row>
    <row r="316" spans="1:176" s="83" customFormat="1">
      <c r="A316" s="25" t="s">
        <v>205</v>
      </c>
      <c r="B316" s="25">
        <v>97090</v>
      </c>
      <c r="C316" s="25" t="s">
        <v>294</v>
      </c>
      <c r="D316" s="25">
        <v>5000</v>
      </c>
      <c r="E316" s="25" t="s">
        <v>332</v>
      </c>
      <c r="F316" s="25" t="s">
        <v>3340</v>
      </c>
      <c r="G316" s="25">
        <v>5</v>
      </c>
      <c r="H316" s="25" t="s">
        <v>382</v>
      </c>
      <c r="I316" s="25">
        <v>2.4</v>
      </c>
      <c r="J316" s="25" t="s">
        <v>3340</v>
      </c>
      <c r="K316" s="25" t="s">
        <v>232</v>
      </c>
      <c r="L316" s="25" t="s">
        <v>232</v>
      </c>
      <c r="M316" s="25">
        <v>5</v>
      </c>
      <c r="N316" s="25">
        <v>1</v>
      </c>
      <c r="O316" s="25">
        <v>10000</v>
      </c>
      <c r="P316" s="25">
        <v>1</v>
      </c>
      <c r="Q316" s="25">
        <v>2</v>
      </c>
      <c r="R316" s="25">
        <v>12</v>
      </c>
      <c r="S316" s="25">
        <v>1</v>
      </c>
      <c r="T316" s="61">
        <v>45107</v>
      </c>
      <c r="U316" s="25"/>
      <c r="V316" s="8"/>
      <c r="W316" s="8"/>
      <c r="X316" s="8"/>
      <c r="Y316" s="8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</row>
    <row r="317" spans="1:176">
      <c r="A317" s="20" t="s">
        <v>669</v>
      </c>
      <c r="B317" s="20">
        <v>98451</v>
      </c>
      <c r="C317" s="20" t="s">
        <v>294</v>
      </c>
      <c r="D317" s="20">
        <v>2000</v>
      </c>
      <c r="E317" s="20" t="s">
        <v>332</v>
      </c>
      <c r="F317" s="20" t="s">
        <v>3341</v>
      </c>
      <c r="G317" s="20">
        <v>2</v>
      </c>
      <c r="H317" s="20" t="s">
        <v>382</v>
      </c>
      <c r="I317" s="20">
        <v>6</v>
      </c>
      <c r="J317" s="20" t="s">
        <v>3341</v>
      </c>
      <c r="K317" s="20" t="s">
        <v>2312</v>
      </c>
      <c r="L317" s="20" t="s">
        <v>2312</v>
      </c>
      <c r="M317" s="20">
        <v>2</v>
      </c>
      <c r="N317" s="20">
        <v>1</v>
      </c>
      <c r="O317" s="20">
        <v>10000</v>
      </c>
      <c r="P317" s="20">
        <v>1</v>
      </c>
      <c r="Q317" s="20">
        <v>2</v>
      </c>
      <c r="R317" s="20">
        <v>12</v>
      </c>
      <c r="S317" s="20">
        <v>1</v>
      </c>
      <c r="T317" s="55">
        <v>45107</v>
      </c>
      <c r="U317" s="20"/>
      <c r="V317" s="8"/>
      <c r="W317" s="8"/>
      <c r="X317" s="8"/>
      <c r="Y317" s="8"/>
    </row>
    <row r="318" spans="1:176" s="83" customFormat="1">
      <c r="A318" s="25">
        <v>98472</v>
      </c>
      <c r="B318" s="25">
        <v>98471</v>
      </c>
      <c r="C318" s="25" t="s">
        <v>294</v>
      </c>
      <c r="D318" s="25">
        <v>2000</v>
      </c>
      <c r="E318" s="25" t="s">
        <v>332</v>
      </c>
      <c r="F318" s="25" t="s">
        <v>3342</v>
      </c>
      <c r="G318" s="25">
        <v>2</v>
      </c>
      <c r="H318" s="25" t="s">
        <v>382</v>
      </c>
      <c r="I318" s="25">
        <v>6</v>
      </c>
      <c r="J318" s="25" t="s">
        <v>3342</v>
      </c>
      <c r="K318" s="25" t="s">
        <v>182</v>
      </c>
      <c r="L318" s="25" t="s">
        <v>182</v>
      </c>
      <c r="M318" s="25">
        <v>2</v>
      </c>
      <c r="N318" s="25">
        <v>1</v>
      </c>
      <c r="O318" s="25">
        <v>10000</v>
      </c>
      <c r="P318" s="25">
        <v>1</v>
      </c>
      <c r="Q318" s="25">
        <v>2</v>
      </c>
      <c r="R318" s="25">
        <v>12</v>
      </c>
      <c r="S318" s="25">
        <v>1</v>
      </c>
      <c r="T318" s="61">
        <v>45107</v>
      </c>
      <c r="U318" s="25"/>
      <c r="V318" s="8"/>
      <c r="W318" s="8"/>
      <c r="X318" s="8"/>
      <c r="Y318" s="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</row>
    <row r="319" spans="1:176">
      <c r="A319" s="20">
        <v>98451</v>
      </c>
      <c r="B319" s="20">
        <v>98451</v>
      </c>
      <c r="C319" s="20" t="s">
        <v>294</v>
      </c>
      <c r="D319" s="20">
        <v>2000</v>
      </c>
      <c r="E319" s="20" t="s">
        <v>332</v>
      </c>
      <c r="F319" s="20" t="s">
        <v>3341</v>
      </c>
      <c r="G319" s="20">
        <v>2</v>
      </c>
      <c r="H319" s="20" t="s">
        <v>382</v>
      </c>
      <c r="I319" s="20">
        <v>6</v>
      </c>
      <c r="J319" s="20" t="s">
        <v>3341</v>
      </c>
      <c r="K319" s="20" t="s">
        <v>2312</v>
      </c>
      <c r="L319" s="20" t="s">
        <v>2312</v>
      </c>
      <c r="M319" s="20">
        <v>2</v>
      </c>
      <c r="N319" s="20">
        <v>1</v>
      </c>
      <c r="O319" s="20">
        <v>10000</v>
      </c>
      <c r="P319" s="20">
        <v>1</v>
      </c>
      <c r="Q319" s="20">
        <v>2</v>
      </c>
      <c r="R319" s="20">
        <v>12</v>
      </c>
      <c r="S319" s="20">
        <v>1</v>
      </c>
      <c r="T319" s="55">
        <v>45107</v>
      </c>
      <c r="U319" s="20"/>
      <c r="V319" s="8"/>
      <c r="W319" s="8"/>
      <c r="X319" s="8"/>
      <c r="Y319" s="8"/>
    </row>
    <row r="320" spans="1:176" s="83" customFormat="1">
      <c r="A320" s="25" t="s">
        <v>216</v>
      </c>
      <c r="B320" s="25">
        <v>97051</v>
      </c>
      <c r="C320" s="25" t="s">
        <v>294</v>
      </c>
      <c r="D320" s="25">
        <v>1</v>
      </c>
      <c r="E320" s="25" t="s">
        <v>295</v>
      </c>
      <c r="F320" s="25" t="s">
        <v>3343</v>
      </c>
      <c r="G320" s="25">
        <v>10</v>
      </c>
      <c r="H320" s="25" t="s">
        <v>295</v>
      </c>
      <c r="I320" s="25">
        <v>1.21</v>
      </c>
      <c r="J320" s="25" t="s">
        <v>3343</v>
      </c>
      <c r="K320" s="25" t="s">
        <v>3338</v>
      </c>
      <c r="L320" s="25" t="s">
        <v>3338</v>
      </c>
      <c r="M320" s="25">
        <v>10</v>
      </c>
      <c r="N320" s="25">
        <v>1</v>
      </c>
      <c r="O320" s="25">
        <v>10000</v>
      </c>
      <c r="P320" s="25">
        <v>1</v>
      </c>
      <c r="Q320" s="25">
        <v>2</v>
      </c>
      <c r="R320" s="25">
        <v>12.05</v>
      </c>
      <c r="S320" s="25">
        <v>1</v>
      </c>
      <c r="T320" s="61">
        <v>45107</v>
      </c>
      <c r="U320" s="25"/>
      <c r="V320" s="8"/>
      <c r="W320" s="8"/>
      <c r="X320" s="8"/>
      <c r="Y320" s="8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</row>
    <row r="321" spans="1:176">
      <c r="A321" s="20" t="s">
        <v>2420</v>
      </c>
      <c r="B321" s="20">
        <v>94019</v>
      </c>
      <c r="C321" s="20" t="s">
        <v>294</v>
      </c>
      <c r="D321" s="20">
        <v>1</v>
      </c>
      <c r="E321" s="20" t="s">
        <v>295</v>
      </c>
      <c r="F321" s="20" t="s">
        <v>3344</v>
      </c>
      <c r="G321" s="20">
        <v>24</v>
      </c>
      <c r="H321" s="20" t="s">
        <v>295</v>
      </c>
      <c r="I321" s="20">
        <v>0.52</v>
      </c>
      <c r="J321" s="20" t="s">
        <v>3344</v>
      </c>
      <c r="K321" s="20" t="s">
        <v>3345</v>
      </c>
      <c r="L321" s="20" t="s">
        <v>3345</v>
      </c>
      <c r="M321" s="20">
        <v>24</v>
      </c>
      <c r="N321" s="20">
        <v>1</v>
      </c>
      <c r="O321" s="20">
        <v>10000</v>
      </c>
      <c r="P321" s="20">
        <v>1</v>
      </c>
      <c r="Q321" s="20">
        <v>2</v>
      </c>
      <c r="R321" s="20">
        <v>12.5</v>
      </c>
      <c r="S321" s="20">
        <v>1</v>
      </c>
      <c r="T321" s="55">
        <v>45107</v>
      </c>
      <c r="U321" s="20"/>
      <c r="V321" s="8"/>
      <c r="W321" s="8"/>
      <c r="X321" s="8"/>
      <c r="Y321" s="8"/>
    </row>
    <row r="322" spans="1:176" s="83" customFormat="1">
      <c r="A322" s="25" t="s">
        <v>181</v>
      </c>
      <c r="B322" s="25">
        <v>98015</v>
      </c>
      <c r="C322" s="25" t="s">
        <v>294</v>
      </c>
      <c r="D322" s="25">
        <v>5000</v>
      </c>
      <c r="E322" s="25" t="s">
        <v>332</v>
      </c>
      <c r="F322" s="25" t="s">
        <v>3346</v>
      </c>
      <c r="G322" s="25">
        <v>5</v>
      </c>
      <c r="H322" s="25" t="s">
        <v>382</v>
      </c>
      <c r="I322" s="25">
        <v>2.5</v>
      </c>
      <c r="J322" s="25" t="s">
        <v>3346</v>
      </c>
      <c r="K322" s="25" t="s">
        <v>232</v>
      </c>
      <c r="L322" s="25" t="s">
        <v>232</v>
      </c>
      <c r="M322" s="25">
        <v>5</v>
      </c>
      <c r="N322" s="25">
        <v>1</v>
      </c>
      <c r="O322" s="25">
        <v>10000</v>
      </c>
      <c r="P322" s="25">
        <v>1</v>
      </c>
      <c r="Q322" s="25">
        <v>2</v>
      </c>
      <c r="R322" s="25">
        <v>12.5</v>
      </c>
      <c r="S322" s="25">
        <v>1</v>
      </c>
      <c r="T322" s="61">
        <v>45107</v>
      </c>
      <c r="U322" s="25"/>
      <c r="V322" s="8"/>
      <c r="W322" s="8"/>
      <c r="X322" s="8"/>
      <c r="Y322" s="8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</row>
    <row r="323" spans="1:176">
      <c r="A323" s="20" t="s">
        <v>1031</v>
      </c>
      <c r="B323" s="20">
        <v>98301</v>
      </c>
      <c r="C323" s="20" t="s">
        <v>294</v>
      </c>
      <c r="D323" s="20">
        <v>5000</v>
      </c>
      <c r="E323" s="20" t="s">
        <v>332</v>
      </c>
      <c r="F323" s="20" t="s">
        <v>3347</v>
      </c>
      <c r="G323" s="20">
        <v>5</v>
      </c>
      <c r="H323" s="20" t="s">
        <v>382</v>
      </c>
      <c r="I323" s="20">
        <v>2.5</v>
      </c>
      <c r="J323" s="20" t="s">
        <v>3347</v>
      </c>
      <c r="K323" s="20" t="s">
        <v>2673</v>
      </c>
      <c r="L323" s="20" t="s">
        <v>2673</v>
      </c>
      <c r="M323" s="20">
        <v>5</v>
      </c>
      <c r="N323" s="20">
        <v>1</v>
      </c>
      <c r="O323" s="20">
        <v>10000</v>
      </c>
      <c r="P323" s="20">
        <v>1</v>
      </c>
      <c r="Q323" s="20">
        <v>2</v>
      </c>
      <c r="R323" s="20">
        <v>12.5</v>
      </c>
      <c r="S323" s="20">
        <v>1</v>
      </c>
      <c r="T323" s="55">
        <v>45107</v>
      </c>
      <c r="U323" s="20"/>
      <c r="V323" s="8"/>
      <c r="W323" s="8"/>
      <c r="X323" s="8"/>
      <c r="Y323" s="8"/>
    </row>
    <row r="324" spans="1:176" s="83" customFormat="1">
      <c r="A324" s="25" t="s">
        <v>1228</v>
      </c>
      <c r="B324" s="25">
        <v>97169</v>
      </c>
      <c r="C324" s="25" t="s">
        <v>294</v>
      </c>
      <c r="D324" s="25">
        <v>16</v>
      </c>
      <c r="E324" s="25" t="s">
        <v>295</v>
      </c>
      <c r="F324" s="25" t="s">
        <v>3348</v>
      </c>
      <c r="G324" s="25">
        <v>16</v>
      </c>
      <c r="H324" s="25" t="s">
        <v>295</v>
      </c>
      <c r="I324" s="25">
        <v>0.78</v>
      </c>
      <c r="J324" s="25" t="s">
        <v>3348</v>
      </c>
      <c r="K324" s="25" t="s">
        <v>3110</v>
      </c>
      <c r="L324" s="25" t="s">
        <v>3110</v>
      </c>
      <c r="M324" s="25">
        <v>16</v>
      </c>
      <c r="N324" s="25">
        <v>1</v>
      </c>
      <c r="O324" s="25">
        <v>10000</v>
      </c>
      <c r="P324" s="25">
        <v>1</v>
      </c>
      <c r="Q324" s="25">
        <v>2</v>
      </c>
      <c r="R324" s="25">
        <v>12.5</v>
      </c>
      <c r="S324" s="25">
        <v>1</v>
      </c>
      <c r="T324" s="61">
        <v>45107</v>
      </c>
      <c r="U324" s="25"/>
      <c r="V324" s="8"/>
      <c r="W324" s="8"/>
      <c r="X324" s="8"/>
      <c r="Y324" s="8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</row>
    <row r="325" spans="1:176">
      <c r="A325" s="20" t="s">
        <v>344</v>
      </c>
      <c r="B325" s="20">
        <v>97021</v>
      </c>
      <c r="C325" s="20" t="s">
        <v>294</v>
      </c>
      <c r="D325" s="20">
        <v>5000</v>
      </c>
      <c r="E325" s="20" t="s">
        <v>332</v>
      </c>
      <c r="F325" s="20" t="s">
        <v>3349</v>
      </c>
      <c r="G325" s="20">
        <v>5</v>
      </c>
      <c r="H325" s="20" t="s">
        <v>382</v>
      </c>
      <c r="I325" s="20">
        <v>2.5</v>
      </c>
      <c r="J325" s="20" t="s">
        <v>3349</v>
      </c>
      <c r="K325" s="20" t="s">
        <v>232</v>
      </c>
      <c r="L325" s="20" t="s">
        <v>232</v>
      </c>
      <c r="M325" s="20">
        <v>5</v>
      </c>
      <c r="N325" s="20">
        <v>1</v>
      </c>
      <c r="O325" s="20">
        <v>10000</v>
      </c>
      <c r="P325" s="20">
        <v>1</v>
      </c>
      <c r="Q325" s="20">
        <v>2</v>
      </c>
      <c r="R325" s="20">
        <v>12.5</v>
      </c>
      <c r="S325" s="20">
        <v>1</v>
      </c>
      <c r="T325" s="55">
        <v>45107</v>
      </c>
      <c r="U325" s="20"/>
      <c r="V325" s="8"/>
      <c r="W325" s="8"/>
      <c r="X325" s="8"/>
      <c r="Y325" s="8"/>
    </row>
    <row r="326" spans="1:176" s="83" customFormat="1">
      <c r="A326" s="25" t="s">
        <v>1135</v>
      </c>
      <c r="B326" s="25">
        <v>97080</v>
      </c>
      <c r="C326" s="25" t="s">
        <v>294</v>
      </c>
      <c r="D326" s="25">
        <v>1</v>
      </c>
      <c r="E326" s="25" t="s">
        <v>295</v>
      </c>
      <c r="F326" s="25" t="s">
        <v>3350</v>
      </c>
      <c r="G326" s="25">
        <v>10</v>
      </c>
      <c r="H326" s="25" t="s">
        <v>295</v>
      </c>
      <c r="I326" s="25">
        <v>1.25</v>
      </c>
      <c r="J326" s="25" t="s">
        <v>3350</v>
      </c>
      <c r="K326" s="25" t="s">
        <v>3338</v>
      </c>
      <c r="L326" s="25" t="s">
        <v>3338</v>
      </c>
      <c r="M326" s="25">
        <v>10</v>
      </c>
      <c r="N326" s="25">
        <v>1</v>
      </c>
      <c r="O326" s="25">
        <v>10000</v>
      </c>
      <c r="P326" s="25">
        <v>1</v>
      </c>
      <c r="Q326" s="25">
        <v>2</v>
      </c>
      <c r="R326" s="25">
        <v>12.5</v>
      </c>
      <c r="S326" s="25">
        <v>1</v>
      </c>
      <c r="T326" s="61">
        <v>45107</v>
      </c>
      <c r="U326" s="25"/>
      <c r="V326" s="8"/>
      <c r="W326" s="8"/>
      <c r="X326" s="8"/>
      <c r="Y326" s="8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</row>
    <row r="327" spans="1:176">
      <c r="A327" s="20" t="s">
        <v>213</v>
      </c>
      <c r="B327" s="20">
        <v>97092</v>
      </c>
      <c r="C327" s="20" t="s">
        <v>294</v>
      </c>
      <c r="D327" s="20">
        <v>5000</v>
      </c>
      <c r="E327" s="20" t="s">
        <v>332</v>
      </c>
      <c r="F327" s="20" t="s">
        <v>3351</v>
      </c>
      <c r="G327" s="20">
        <v>5</v>
      </c>
      <c r="H327" s="20" t="s">
        <v>382</v>
      </c>
      <c r="I327" s="20">
        <v>2.5</v>
      </c>
      <c r="J327" s="20" t="s">
        <v>3351</v>
      </c>
      <c r="K327" s="20" t="s">
        <v>232</v>
      </c>
      <c r="L327" s="20" t="s">
        <v>232</v>
      </c>
      <c r="M327" s="20">
        <v>5</v>
      </c>
      <c r="N327" s="20">
        <v>1</v>
      </c>
      <c r="O327" s="20">
        <v>10000</v>
      </c>
      <c r="P327" s="20">
        <v>1</v>
      </c>
      <c r="Q327" s="20">
        <v>2</v>
      </c>
      <c r="R327" s="20">
        <v>12.5</v>
      </c>
      <c r="S327" s="20">
        <v>1</v>
      </c>
      <c r="T327" s="55">
        <v>45107</v>
      </c>
      <c r="U327" s="20"/>
      <c r="V327" s="8"/>
      <c r="W327" s="8"/>
      <c r="X327" s="8"/>
      <c r="Y327" s="8"/>
    </row>
    <row r="328" spans="1:176" s="83" customFormat="1">
      <c r="A328" s="25" t="s">
        <v>1313</v>
      </c>
      <c r="B328" s="25">
        <v>97102</v>
      </c>
      <c r="C328" s="25" t="s">
        <v>294</v>
      </c>
      <c r="D328" s="25">
        <v>1000</v>
      </c>
      <c r="E328" s="25" t="s">
        <v>332</v>
      </c>
      <c r="F328" s="25" t="s">
        <v>3352</v>
      </c>
      <c r="G328" s="25">
        <v>1</v>
      </c>
      <c r="H328" s="25" t="s">
        <v>382</v>
      </c>
      <c r="I328" s="25">
        <v>12.5</v>
      </c>
      <c r="J328" s="25" t="s">
        <v>3352</v>
      </c>
      <c r="K328" s="25" t="s">
        <v>239</v>
      </c>
      <c r="L328" s="25" t="s">
        <v>239</v>
      </c>
      <c r="M328" s="25">
        <v>1</v>
      </c>
      <c r="N328" s="25">
        <v>1</v>
      </c>
      <c r="O328" s="25">
        <v>10000</v>
      </c>
      <c r="P328" s="25">
        <v>1</v>
      </c>
      <c r="Q328" s="25">
        <v>2</v>
      </c>
      <c r="R328" s="25">
        <v>12.5</v>
      </c>
      <c r="S328" s="25">
        <v>1</v>
      </c>
      <c r="T328" s="61">
        <v>45107</v>
      </c>
      <c r="U328" s="25"/>
      <c r="V328" s="8"/>
      <c r="W328" s="8"/>
      <c r="X328" s="8"/>
      <c r="Y328" s="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</row>
    <row r="329" spans="1:176">
      <c r="A329" s="20" t="s">
        <v>246</v>
      </c>
      <c r="B329" s="20">
        <v>97117</v>
      </c>
      <c r="C329" s="20" t="s">
        <v>294</v>
      </c>
      <c r="D329" s="20">
        <v>10000</v>
      </c>
      <c r="E329" s="20" t="s">
        <v>332</v>
      </c>
      <c r="F329" s="20" t="s">
        <v>3353</v>
      </c>
      <c r="G329" s="20">
        <v>10</v>
      </c>
      <c r="H329" s="20" t="s">
        <v>382</v>
      </c>
      <c r="I329" s="20">
        <v>1.25</v>
      </c>
      <c r="J329" s="20" t="s">
        <v>3353</v>
      </c>
      <c r="K329" s="20" t="s">
        <v>2597</v>
      </c>
      <c r="L329" s="20" t="s">
        <v>2597</v>
      </c>
      <c r="M329" s="20">
        <v>10</v>
      </c>
      <c r="N329" s="20">
        <v>1</v>
      </c>
      <c r="O329" s="20">
        <v>10000</v>
      </c>
      <c r="P329" s="20">
        <v>1</v>
      </c>
      <c r="Q329" s="20">
        <v>2</v>
      </c>
      <c r="R329" s="20">
        <v>12.5</v>
      </c>
      <c r="S329" s="20">
        <v>1</v>
      </c>
      <c r="T329" s="55">
        <v>45107</v>
      </c>
      <c r="U329" s="20"/>
      <c r="V329" s="8"/>
      <c r="W329" s="8"/>
      <c r="X329" s="8"/>
      <c r="Y329" s="8"/>
    </row>
    <row r="330" spans="1:176" s="83" customFormat="1">
      <c r="A330" s="25" t="s">
        <v>1270</v>
      </c>
      <c r="B330" s="25">
        <v>97000</v>
      </c>
      <c r="C330" s="25" t="s">
        <v>294</v>
      </c>
      <c r="D330" s="25">
        <v>1500</v>
      </c>
      <c r="E330" s="25" t="s">
        <v>332</v>
      </c>
      <c r="F330" s="25" t="s">
        <v>3354</v>
      </c>
      <c r="G330" s="25">
        <v>1.5</v>
      </c>
      <c r="H330" s="25" t="s">
        <v>382</v>
      </c>
      <c r="I330" s="25">
        <v>8.33</v>
      </c>
      <c r="J330" s="25" t="s">
        <v>3354</v>
      </c>
      <c r="K330" s="25" t="s">
        <v>3128</v>
      </c>
      <c r="L330" s="25" t="s">
        <v>3128</v>
      </c>
      <c r="M330" s="25">
        <v>1.5</v>
      </c>
      <c r="N330" s="25">
        <v>1</v>
      </c>
      <c r="O330" s="25">
        <v>10000</v>
      </c>
      <c r="P330" s="25">
        <v>1</v>
      </c>
      <c r="Q330" s="25">
        <v>2</v>
      </c>
      <c r="R330" s="25">
        <v>12.5</v>
      </c>
      <c r="S330" s="25">
        <v>1</v>
      </c>
      <c r="T330" s="61">
        <v>45107</v>
      </c>
      <c r="U330" s="25"/>
      <c r="V330" s="8"/>
      <c r="W330" s="8"/>
      <c r="X330" s="8"/>
      <c r="Y330" s="8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</row>
    <row r="331" spans="1:176">
      <c r="A331" s="20">
        <v>98300</v>
      </c>
      <c r="B331" s="20">
        <v>98301</v>
      </c>
      <c r="C331" s="20" t="s">
        <v>294</v>
      </c>
      <c r="D331" s="20">
        <v>5000</v>
      </c>
      <c r="E331" s="20" t="s">
        <v>332</v>
      </c>
      <c r="F331" s="20" t="s">
        <v>3347</v>
      </c>
      <c r="G331" s="20">
        <v>5</v>
      </c>
      <c r="H331" s="20" t="s">
        <v>382</v>
      </c>
      <c r="I331" s="20">
        <v>2.5</v>
      </c>
      <c r="J331" s="20" t="s">
        <v>3347</v>
      </c>
      <c r="K331" s="20" t="s">
        <v>2673</v>
      </c>
      <c r="L331" s="20" t="s">
        <v>2673</v>
      </c>
      <c r="M331" s="20">
        <v>5</v>
      </c>
      <c r="N331" s="20">
        <v>1</v>
      </c>
      <c r="O331" s="20">
        <v>10000</v>
      </c>
      <c r="P331" s="20">
        <v>1</v>
      </c>
      <c r="Q331" s="20">
        <v>2</v>
      </c>
      <c r="R331" s="20">
        <v>12.5</v>
      </c>
      <c r="S331" s="20">
        <v>1</v>
      </c>
      <c r="T331" s="55">
        <v>45107</v>
      </c>
      <c r="U331" s="20"/>
      <c r="V331" s="8"/>
      <c r="W331" s="8"/>
      <c r="X331" s="8"/>
      <c r="Y331" s="8"/>
    </row>
    <row r="332" spans="1:176" s="83" customFormat="1">
      <c r="A332" s="25" t="s">
        <v>372</v>
      </c>
      <c r="B332" s="25">
        <v>95018</v>
      </c>
      <c r="C332" s="25" t="s">
        <v>294</v>
      </c>
      <c r="D332" s="25">
        <v>1</v>
      </c>
      <c r="E332" s="25" t="s">
        <v>295</v>
      </c>
      <c r="F332" s="25" t="s">
        <v>3355</v>
      </c>
      <c r="G332" s="25">
        <v>12</v>
      </c>
      <c r="H332" s="25" t="s">
        <v>295</v>
      </c>
      <c r="I332" s="25">
        <v>1.07</v>
      </c>
      <c r="J332" s="25" t="s">
        <v>3355</v>
      </c>
      <c r="K332" s="25" t="s">
        <v>3171</v>
      </c>
      <c r="L332" s="25" t="s">
        <v>3171</v>
      </c>
      <c r="M332" s="25">
        <v>12</v>
      </c>
      <c r="N332" s="25">
        <v>1</v>
      </c>
      <c r="O332" s="25">
        <v>10000</v>
      </c>
      <c r="P332" s="25">
        <v>1</v>
      </c>
      <c r="Q332" s="25">
        <v>2</v>
      </c>
      <c r="R332" s="25">
        <v>12.85</v>
      </c>
      <c r="S332" s="25">
        <v>1</v>
      </c>
      <c r="T332" s="61">
        <v>45107</v>
      </c>
      <c r="U332" s="25"/>
      <c r="V332" s="8"/>
      <c r="W332" s="8"/>
      <c r="X332" s="8"/>
      <c r="Y332" s="8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</row>
    <row r="333" spans="1:176">
      <c r="A333" s="20" t="s">
        <v>2113</v>
      </c>
      <c r="B333" s="20">
        <v>98230</v>
      </c>
      <c r="C333" s="20" t="s">
        <v>294</v>
      </c>
      <c r="D333" s="20">
        <v>5000</v>
      </c>
      <c r="E333" s="20" t="s">
        <v>332</v>
      </c>
      <c r="F333" s="20" t="s">
        <v>3356</v>
      </c>
      <c r="G333" s="20">
        <v>5</v>
      </c>
      <c r="H333" s="20" t="s">
        <v>382</v>
      </c>
      <c r="I333" s="20">
        <v>2.58</v>
      </c>
      <c r="J333" s="20" t="s">
        <v>3356</v>
      </c>
      <c r="K333" s="20" t="s">
        <v>232</v>
      </c>
      <c r="L333" s="20" t="s">
        <v>232</v>
      </c>
      <c r="M333" s="20">
        <v>5</v>
      </c>
      <c r="N333" s="20">
        <v>1</v>
      </c>
      <c r="O333" s="20">
        <v>10000</v>
      </c>
      <c r="P333" s="20">
        <v>1</v>
      </c>
      <c r="Q333" s="20">
        <v>2</v>
      </c>
      <c r="R333" s="20">
        <v>12.89</v>
      </c>
      <c r="S333" s="20">
        <v>1</v>
      </c>
      <c r="T333" s="55">
        <v>45107</v>
      </c>
      <c r="U333" s="20"/>
      <c r="V333" s="8"/>
      <c r="W333" s="8"/>
      <c r="X333" s="8"/>
      <c r="Y333" s="8"/>
    </row>
    <row r="334" spans="1:176" s="83" customFormat="1">
      <c r="A334" s="25" t="s">
        <v>3357</v>
      </c>
      <c r="B334" s="25">
        <v>770010</v>
      </c>
      <c r="C334" s="25" t="s">
        <v>1243</v>
      </c>
      <c r="D334" s="25">
        <v>330</v>
      </c>
      <c r="E334" s="25" t="s">
        <v>327</v>
      </c>
      <c r="F334" s="25" t="s">
        <v>3358</v>
      </c>
      <c r="G334" s="25">
        <v>24</v>
      </c>
      <c r="H334" s="25" t="s">
        <v>295</v>
      </c>
      <c r="I334" s="25">
        <v>0.54</v>
      </c>
      <c r="J334" s="25" t="s">
        <v>3358</v>
      </c>
      <c r="K334" s="25" t="s">
        <v>3359</v>
      </c>
      <c r="L334" s="25" t="s">
        <v>3359</v>
      </c>
      <c r="M334" s="25">
        <v>24</v>
      </c>
      <c r="N334" s="25">
        <v>1</v>
      </c>
      <c r="O334" s="25">
        <v>10000</v>
      </c>
      <c r="P334" s="25">
        <v>1</v>
      </c>
      <c r="Q334" s="25">
        <v>2</v>
      </c>
      <c r="R334" s="25">
        <v>12.95</v>
      </c>
      <c r="S334" s="25">
        <v>1</v>
      </c>
      <c r="T334" s="61">
        <v>45107</v>
      </c>
      <c r="U334" s="25"/>
      <c r="V334" s="8"/>
      <c r="W334" s="8"/>
      <c r="X334" s="8"/>
      <c r="Y334" s="8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</row>
    <row r="335" spans="1:176">
      <c r="A335" s="20" t="s">
        <v>3360</v>
      </c>
      <c r="B335" s="20">
        <v>770013</v>
      </c>
      <c r="C335" s="20" t="s">
        <v>1243</v>
      </c>
      <c r="D335" s="20">
        <v>330</v>
      </c>
      <c r="E335" s="20" t="s">
        <v>327</v>
      </c>
      <c r="F335" s="20" t="s">
        <v>3361</v>
      </c>
      <c r="G335" s="20">
        <v>24</v>
      </c>
      <c r="H335" s="20" t="s">
        <v>295</v>
      </c>
      <c r="I335" s="20">
        <v>0.54</v>
      </c>
      <c r="J335" s="20" t="s">
        <v>3361</v>
      </c>
      <c r="K335" s="20" t="s">
        <v>3359</v>
      </c>
      <c r="L335" s="20" t="s">
        <v>3359</v>
      </c>
      <c r="M335" s="20">
        <v>24</v>
      </c>
      <c r="N335" s="20">
        <v>1</v>
      </c>
      <c r="O335" s="20">
        <v>10000</v>
      </c>
      <c r="P335" s="20">
        <v>1</v>
      </c>
      <c r="Q335" s="20">
        <v>2</v>
      </c>
      <c r="R335" s="20">
        <v>12.95</v>
      </c>
      <c r="S335" s="20">
        <v>1</v>
      </c>
      <c r="T335" s="55">
        <v>45107</v>
      </c>
      <c r="U335" s="20"/>
      <c r="V335" s="8"/>
      <c r="W335" s="8"/>
      <c r="X335" s="8"/>
      <c r="Y335" s="8"/>
    </row>
    <row r="336" spans="1:176" s="83" customFormat="1">
      <c r="A336" s="25" t="s">
        <v>669</v>
      </c>
      <c r="B336" s="25">
        <v>95019</v>
      </c>
      <c r="C336" s="25" t="s">
        <v>294</v>
      </c>
      <c r="D336" s="25">
        <v>6000</v>
      </c>
      <c r="E336" s="25" t="s">
        <v>332</v>
      </c>
      <c r="F336" s="25" t="s">
        <v>3362</v>
      </c>
      <c r="G336" s="25">
        <v>6</v>
      </c>
      <c r="H336" s="25" t="s">
        <v>382</v>
      </c>
      <c r="I336" s="25">
        <v>2.16</v>
      </c>
      <c r="J336" s="25" t="s">
        <v>3362</v>
      </c>
      <c r="K336" s="25" t="s">
        <v>1959</v>
      </c>
      <c r="L336" s="25" t="s">
        <v>1959</v>
      </c>
      <c r="M336" s="25">
        <v>6</v>
      </c>
      <c r="N336" s="25">
        <v>1</v>
      </c>
      <c r="O336" s="25">
        <v>10000</v>
      </c>
      <c r="P336" s="25">
        <v>1</v>
      </c>
      <c r="Q336" s="25">
        <v>2</v>
      </c>
      <c r="R336" s="25">
        <v>12.95</v>
      </c>
      <c r="S336" s="25">
        <v>1</v>
      </c>
      <c r="T336" s="61">
        <v>45107</v>
      </c>
      <c r="U336" s="25"/>
      <c r="V336" s="8"/>
      <c r="W336" s="8"/>
      <c r="X336" s="8"/>
      <c r="Y336" s="8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</row>
    <row r="337" spans="1:176">
      <c r="A337" s="20">
        <v>382620</v>
      </c>
      <c r="B337" s="20">
        <v>770008</v>
      </c>
      <c r="C337" s="20" t="s">
        <v>1243</v>
      </c>
      <c r="D337" s="20">
        <v>330</v>
      </c>
      <c r="E337" s="20" t="s">
        <v>327</v>
      </c>
      <c r="F337" s="20" t="s">
        <v>3363</v>
      </c>
      <c r="G337" s="20">
        <v>24</v>
      </c>
      <c r="H337" s="20" t="s">
        <v>295</v>
      </c>
      <c r="I337" s="20">
        <v>0.54</v>
      </c>
      <c r="J337" s="20" t="s">
        <v>3363</v>
      </c>
      <c r="K337" s="20" t="s">
        <v>3359</v>
      </c>
      <c r="L337" s="20" t="s">
        <v>3359</v>
      </c>
      <c r="M337" s="20">
        <v>24</v>
      </c>
      <c r="N337" s="20">
        <v>1</v>
      </c>
      <c r="O337" s="20">
        <v>10000</v>
      </c>
      <c r="P337" s="20">
        <v>1</v>
      </c>
      <c r="Q337" s="20">
        <v>2</v>
      </c>
      <c r="R337" s="20">
        <v>12.95</v>
      </c>
      <c r="S337" s="20">
        <v>1</v>
      </c>
      <c r="T337" s="55">
        <v>45107</v>
      </c>
      <c r="U337" s="20"/>
      <c r="V337" s="8"/>
      <c r="W337" s="8"/>
      <c r="X337" s="8"/>
      <c r="Y337" s="8"/>
    </row>
    <row r="338" spans="1:176" s="83" customFormat="1">
      <c r="A338" s="25">
        <v>770006</v>
      </c>
      <c r="B338" s="25">
        <v>770006</v>
      </c>
      <c r="C338" s="25" t="s">
        <v>1243</v>
      </c>
      <c r="D338" s="25">
        <v>330</v>
      </c>
      <c r="E338" s="25" t="s">
        <v>327</v>
      </c>
      <c r="F338" s="25" t="s">
        <v>3364</v>
      </c>
      <c r="G338" s="25">
        <v>24</v>
      </c>
      <c r="H338" s="25" t="s">
        <v>295</v>
      </c>
      <c r="I338" s="25">
        <v>0.54</v>
      </c>
      <c r="J338" s="25" t="s">
        <v>3364</v>
      </c>
      <c r="K338" s="25" t="s">
        <v>3359</v>
      </c>
      <c r="L338" s="25" t="s">
        <v>3359</v>
      </c>
      <c r="M338" s="25">
        <v>24</v>
      </c>
      <c r="N338" s="25">
        <v>1</v>
      </c>
      <c r="O338" s="25">
        <v>10000</v>
      </c>
      <c r="P338" s="25">
        <v>1</v>
      </c>
      <c r="Q338" s="25">
        <v>2</v>
      </c>
      <c r="R338" s="25">
        <v>12.95</v>
      </c>
      <c r="S338" s="25">
        <v>1</v>
      </c>
      <c r="T338" s="61">
        <v>45107</v>
      </c>
      <c r="U338" s="25"/>
      <c r="V338" s="8"/>
      <c r="W338" s="8"/>
      <c r="X338" s="8"/>
      <c r="Y338" s="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</row>
    <row r="339" spans="1:176">
      <c r="A339" s="20" t="s">
        <v>1323</v>
      </c>
      <c r="B339" s="20">
        <v>735003</v>
      </c>
      <c r="C339" s="20" t="s">
        <v>1243</v>
      </c>
      <c r="D339" s="20">
        <v>1000</v>
      </c>
      <c r="E339" s="20" t="s">
        <v>327</v>
      </c>
      <c r="F339" s="20" t="s">
        <v>3365</v>
      </c>
      <c r="G339" s="20">
        <v>1</v>
      </c>
      <c r="H339" s="20" t="s">
        <v>329</v>
      </c>
      <c r="I339" s="20">
        <v>1.08</v>
      </c>
      <c r="J339" s="20" t="s">
        <v>3365</v>
      </c>
      <c r="K339" s="20" t="s">
        <v>3301</v>
      </c>
      <c r="L339" s="20" t="s">
        <v>3301</v>
      </c>
      <c r="M339" s="20">
        <v>1</v>
      </c>
      <c r="N339" s="20">
        <v>12</v>
      </c>
      <c r="O339" s="20">
        <v>10000</v>
      </c>
      <c r="P339" s="20">
        <v>1</v>
      </c>
      <c r="Q339" s="20">
        <v>2</v>
      </c>
      <c r="R339" s="20">
        <v>13</v>
      </c>
      <c r="S339" s="20">
        <v>1</v>
      </c>
      <c r="T339" s="55">
        <v>45107</v>
      </c>
      <c r="U339" s="20"/>
      <c r="V339" s="8"/>
      <c r="W339" s="8"/>
      <c r="X339" s="8"/>
      <c r="Y339" s="8"/>
    </row>
    <row r="340" spans="1:176" s="83" customFormat="1">
      <c r="A340" s="25" t="s">
        <v>3366</v>
      </c>
      <c r="B340" s="25">
        <v>735001</v>
      </c>
      <c r="C340" s="25" t="s">
        <v>1243</v>
      </c>
      <c r="D340" s="25">
        <v>1000</v>
      </c>
      <c r="E340" s="25" t="s">
        <v>327</v>
      </c>
      <c r="F340" s="25" t="s">
        <v>3367</v>
      </c>
      <c r="G340" s="25">
        <v>1</v>
      </c>
      <c r="H340" s="25" t="s">
        <v>329</v>
      </c>
      <c r="I340" s="25">
        <v>1.08</v>
      </c>
      <c r="J340" s="25" t="s">
        <v>3367</v>
      </c>
      <c r="K340" s="25" t="s">
        <v>3301</v>
      </c>
      <c r="L340" s="25" t="s">
        <v>3301</v>
      </c>
      <c r="M340" s="25">
        <v>1</v>
      </c>
      <c r="N340" s="25">
        <v>12</v>
      </c>
      <c r="O340" s="25">
        <v>10000</v>
      </c>
      <c r="P340" s="25">
        <v>1</v>
      </c>
      <c r="Q340" s="25">
        <v>2</v>
      </c>
      <c r="R340" s="25">
        <v>13</v>
      </c>
      <c r="S340" s="25">
        <v>1</v>
      </c>
      <c r="T340" s="61">
        <v>45107</v>
      </c>
      <c r="U340" s="25"/>
      <c r="V340" s="8"/>
      <c r="W340" s="8"/>
      <c r="X340" s="8"/>
      <c r="Y340" s="8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</row>
    <row r="341" spans="1:176">
      <c r="A341" s="20" t="s">
        <v>1170</v>
      </c>
      <c r="B341" s="20" t="s">
        <v>3368</v>
      </c>
      <c r="C341" s="20" t="s">
        <v>294</v>
      </c>
      <c r="D341" s="20">
        <v>1000</v>
      </c>
      <c r="E341" s="20" t="s">
        <v>332</v>
      </c>
      <c r="F341" s="20" t="s">
        <v>3369</v>
      </c>
      <c r="G341" s="20">
        <v>1</v>
      </c>
      <c r="H341" s="20" t="s">
        <v>382</v>
      </c>
      <c r="I341" s="20">
        <v>13</v>
      </c>
      <c r="J341" s="20" t="s">
        <v>3369</v>
      </c>
      <c r="K341" s="20" t="s">
        <v>229</v>
      </c>
      <c r="L341" s="20" t="s">
        <v>229</v>
      </c>
      <c r="M341" s="20">
        <v>1</v>
      </c>
      <c r="N341" s="20">
        <v>1</v>
      </c>
      <c r="O341" s="20">
        <v>10000</v>
      </c>
      <c r="P341" s="20">
        <v>1</v>
      </c>
      <c r="Q341" s="20">
        <v>2</v>
      </c>
      <c r="R341" s="20">
        <v>13</v>
      </c>
      <c r="S341" s="20">
        <v>1</v>
      </c>
      <c r="T341" s="55">
        <v>45107</v>
      </c>
      <c r="U341" s="20"/>
      <c r="V341" s="8"/>
      <c r="W341" s="8"/>
      <c r="X341" s="8"/>
      <c r="Y341" s="8"/>
    </row>
    <row r="342" spans="1:176" s="83" customFormat="1">
      <c r="A342" s="25" t="s">
        <v>3370</v>
      </c>
      <c r="B342" s="25" t="s">
        <v>3371</v>
      </c>
      <c r="C342" s="25" t="s">
        <v>294</v>
      </c>
      <c r="D342" s="25">
        <v>1500</v>
      </c>
      <c r="E342" s="25" t="s">
        <v>332</v>
      </c>
      <c r="F342" s="25" t="s">
        <v>3372</v>
      </c>
      <c r="G342" s="25">
        <v>1</v>
      </c>
      <c r="H342" s="25" t="s">
        <v>3373</v>
      </c>
      <c r="I342" s="25">
        <v>13</v>
      </c>
      <c r="J342" s="25" t="s">
        <v>3372</v>
      </c>
      <c r="K342" s="25" t="s">
        <v>3128</v>
      </c>
      <c r="L342" s="25" t="s">
        <v>3128</v>
      </c>
      <c r="M342" s="25">
        <v>1</v>
      </c>
      <c r="N342" s="25">
        <v>1</v>
      </c>
      <c r="O342" s="25">
        <v>10000</v>
      </c>
      <c r="P342" s="25">
        <v>1</v>
      </c>
      <c r="Q342" s="25">
        <v>2</v>
      </c>
      <c r="R342" s="25">
        <v>13</v>
      </c>
      <c r="S342" s="25">
        <v>1</v>
      </c>
      <c r="T342" s="61">
        <v>45107</v>
      </c>
      <c r="U342" s="25"/>
      <c r="V342" s="8"/>
      <c r="W342" s="8"/>
      <c r="X342" s="8"/>
      <c r="Y342" s="8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</row>
    <row r="343" spans="1:176">
      <c r="A343" s="20" t="s">
        <v>424</v>
      </c>
      <c r="B343" s="20">
        <v>97744</v>
      </c>
      <c r="C343" s="20" t="s">
        <v>294</v>
      </c>
      <c r="D343" s="20">
        <v>1000</v>
      </c>
      <c r="E343" s="20" t="s">
        <v>332</v>
      </c>
      <c r="F343" s="20" t="s">
        <v>3374</v>
      </c>
      <c r="G343" s="20">
        <v>1</v>
      </c>
      <c r="H343" s="20" t="s">
        <v>382</v>
      </c>
      <c r="I343" s="20">
        <v>13</v>
      </c>
      <c r="J343" s="20" t="s">
        <v>3374</v>
      </c>
      <c r="K343" s="20" t="s">
        <v>239</v>
      </c>
      <c r="L343" s="20" t="s">
        <v>239</v>
      </c>
      <c r="M343" s="20">
        <v>1</v>
      </c>
      <c r="N343" s="20">
        <v>1</v>
      </c>
      <c r="O343" s="20">
        <v>10000</v>
      </c>
      <c r="P343" s="20">
        <v>1</v>
      </c>
      <c r="Q343" s="20">
        <v>2</v>
      </c>
      <c r="R343" s="20">
        <v>13</v>
      </c>
      <c r="S343" s="20">
        <v>1</v>
      </c>
      <c r="T343" s="55">
        <v>45107</v>
      </c>
      <c r="U343" s="20"/>
      <c r="V343" s="8"/>
      <c r="W343" s="8"/>
      <c r="X343" s="8"/>
      <c r="Y343" s="8"/>
    </row>
    <row r="344" spans="1:176" s="83" customFormat="1">
      <c r="A344" s="25" t="s">
        <v>335</v>
      </c>
      <c r="B344" s="25">
        <v>96195</v>
      </c>
      <c r="C344" s="25" t="s">
        <v>294</v>
      </c>
      <c r="D344" s="25">
        <v>1000</v>
      </c>
      <c r="E344" s="25" t="s">
        <v>332</v>
      </c>
      <c r="F344" s="25" t="s">
        <v>3375</v>
      </c>
      <c r="G344" s="25">
        <v>1</v>
      </c>
      <c r="H344" s="25" t="s">
        <v>382</v>
      </c>
      <c r="I344" s="25">
        <v>13</v>
      </c>
      <c r="J344" s="25" t="s">
        <v>3375</v>
      </c>
      <c r="K344" s="25" t="s">
        <v>239</v>
      </c>
      <c r="L344" s="25" t="s">
        <v>239</v>
      </c>
      <c r="M344" s="25">
        <v>1</v>
      </c>
      <c r="N344" s="25">
        <v>1</v>
      </c>
      <c r="O344" s="25">
        <v>1000</v>
      </c>
      <c r="P344" s="25">
        <v>1</v>
      </c>
      <c r="Q344" s="25">
        <v>1</v>
      </c>
      <c r="R344" s="25">
        <v>13</v>
      </c>
      <c r="S344" s="25">
        <v>1</v>
      </c>
      <c r="T344" s="61">
        <v>45107</v>
      </c>
      <c r="U344" s="25"/>
      <c r="V344" s="8"/>
      <c r="W344" s="8"/>
      <c r="X344" s="8"/>
      <c r="Y344" s="8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</row>
    <row r="345" spans="1:176">
      <c r="A345" s="20" t="s">
        <v>493</v>
      </c>
      <c r="B345" s="20">
        <v>97060</v>
      </c>
      <c r="C345" s="20" t="s">
        <v>294</v>
      </c>
      <c r="D345" s="20">
        <v>100</v>
      </c>
      <c r="E345" s="20" t="s">
        <v>332</v>
      </c>
      <c r="F345" s="20" t="s">
        <v>3376</v>
      </c>
      <c r="G345" s="20">
        <v>10</v>
      </c>
      <c r="H345" s="20" t="s">
        <v>2924</v>
      </c>
      <c r="I345" s="20">
        <v>1.3</v>
      </c>
      <c r="J345" s="20" t="s">
        <v>3376</v>
      </c>
      <c r="K345" s="20" t="s">
        <v>3338</v>
      </c>
      <c r="L345" s="20" t="s">
        <v>3338</v>
      </c>
      <c r="M345" s="20">
        <v>10</v>
      </c>
      <c r="N345" s="20">
        <v>1</v>
      </c>
      <c r="O345" s="20">
        <v>10000</v>
      </c>
      <c r="P345" s="20">
        <v>1</v>
      </c>
      <c r="Q345" s="20">
        <v>2</v>
      </c>
      <c r="R345" s="20">
        <v>13</v>
      </c>
      <c r="S345" s="20">
        <v>1</v>
      </c>
      <c r="T345" s="55">
        <v>45107</v>
      </c>
      <c r="U345" s="20"/>
      <c r="V345" s="8"/>
      <c r="W345" s="8"/>
      <c r="X345" s="8"/>
      <c r="Y345" s="8"/>
    </row>
    <row r="346" spans="1:176" s="83" customFormat="1">
      <c r="A346" s="25" t="s">
        <v>1350</v>
      </c>
      <c r="B346" s="25">
        <v>97082</v>
      </c>
      <c r="C346" s="25" t="s">
        <v>294</v>
      </c>
      <c r="D346" s="25">
        <v>10000</v>
      </c>
      <c r="E346" s="25" t="s">
        <v>332</v>
      </c>
      <c r="F346" s="25" t="s">
        <v>3377</v>
      </c>
      <c r="G346" s="25">
        <v>10</v>
      </c>
      <c r="H346" s="25" t="s">
        <v>382</v>
      </c>
      <c r="I346" s="25">
        <v>1.3</v>
      </c>
      <c r="J346" s="25" t="s">
        <v>3377</v>
      </c>
      <c r="K346" s="25" t="s">
        <v>2597</v>
      </c>
      <c r="L346" s="25" t="s">
        <v>2597</v>
      </c>
      <c r="M346" s="25">
        <v>10</v>
      </c>
      <c r="N346" s="25">
        <v>1</v>
      </c>
      <c r="O346" s="25">
        <v>10000</v>
      </c>
      <c r="P346" s="25">
        <v>1</v>
      </c>
      <c r="Q346" s="25">
        <v>2</v>
      </c>
      <c r="R346" s="25">
        <v>13</v>
      </c>
      <c r="S346" s="25">
        <v>1</v>
      </c>
      <c r="T346" s="61">
        <v>45107</v>
      </c>
      <c r="U346" s="25"/>
      <c r="V346" s="8"/>
      <c r="W346" s="8"/>
      <c r="X346" s="8"/>
      <c r="Y346" s="8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</row>
    <row r="347" spans="1:176">
      <c r="A347" s="20" t="s">
        <v>379</v>
      </c>
      <c r="B347" s="20">
        <v>97081</v>
      </c>
      <c r="C347" s="20" t="s">
        <v>294</v>
      </c>
      <c r="D347" s="20">
        <v>10000</v>
      </c>
      <c r="E347" s="20" t="s">
        <v>332</v>
      </c>
      <c r="F347" s="20" t="s">
        <v>3378</v>
      </c>
      <c r="G347" s="20">
        <v>10</v>
      </c>
      <c r="H347" s="20" t="s">
        <v>382</v>
      </c>
      <c r="I347" s="20">
        <v>1.3</v>
      </c>
      <c r="J347" s="20" t="s">
        <v>3378</v>
      </c>
      <c r="K347" s="20" t="s">
        <v>2597</v>
      </c>
      <c r="L347" s="20" t="s">
        <v>2597</v>
      </c>
      <c r="M347" s="20">
        <v>10</v>
      </c>
      <c r="N347" s="20">
        <v>1</v>
      </c>
      <c r="O347" s="20">
        <v>10000</v>
      </c>
      <c r="P347" s="20">
        <v>1</v>
      </c>
      <c r="Q347" s="20">
        <v>2</v>
      </c>
      <c r="R347" s="20">
        <v>13</v>
      </c>
      <c r="S347" s="20">
        <v>1</v>
      </c>
      <c r="T347" s="55">
        <v>45107</v>
      </c>
      <c r="U347" s="20"/>
      <c r="V347" s="8"/>
      <c r="W347" s="8"/>
      <c r="X347" s="8"/>
      <c r="Y347" s="8"/>
    </row>
    <row r="348" spans="1:176" s="83" customFormat="1">
      <c r="A348" s="25" t="s">
        <v>1258</v>
      </c>
      <c r="B348" s="25">
        <v>97094</v>
      </c>
      <c r="C348" s="25" t="s">
        <v>294</v>
      </c>
      <c r="D348" s="25">
        <v>1500</v>
      </c>
      <c r="E348" s="25" t="s">
        <v>332</v>
      </c>
      <c r="F348" s="25" t="s">
        <v>3379</v>
      </c>
      <c r="G348" s="25">
        <v>1.5</v>
      </c>
      <c r="H348" s="25" t="s">
        <v>382</v>
      </c>
      <c r="I348" s="25">
        <v>8.67</v>
      </c>
      <c r="J348" s="25" t="s">
        <v>3379</v>
      </c>
      <c r="K348" s="25" t="s">
        <v>3128</v>
      </c>
      <c r="L348" s="25" t="s">
        <v>3128</v>
      </c>
      <c r="M348" s="25">
        <v>1.5</v>
      </c>
      <c r="N348" s="25">
        <v>1</v>
      </c>
      <c r="O348" s="25">
        <v>10000</v>
      </c>
      <c r="P348" s="25">
        <v>1</v>
      </c>
      <c r="Q348" s="25">
        <v>2</v>
      </c>
      <c r="R348" s="25">
        <v>13</v>
      </c>
      <c r="S348" s="25">
        <v>1</v>
      </c>
      <c r="T348" s="61">
        <v>45107</v>
      </c>
      <c r="U348" s="25"/>
      <c r="V348" s="8"/>
      <c r="W348" s="8"/>
      <c r="X348" s="8"/>
      <c r="Y348" s="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</row>
    <row r="349" spans="1:176">
      <c r="A349" s="20" t="s">
        <v>383</v>
      </c>
      <c r="B349" s="20">
        <v>97108</v>
      </c>
      <c r="C349" s="20" t="s">
        <v>294</v>
      </c>
      <c r="D349" s="20">
        <v>10000</v>
      </c>
      <c r="E349" s="20" t="s">
        <v>332</v>
      </c>
      <c r="F349" s="20" t="s">
        <v>3380</v>
      </c>
      <c r="G349" s="20">
        <v>10</v>
      </c>
      <c r="H349" s="20" t="s">
        <v>382</v>
      </c>
      <c r="I349" s="20">
        <v>1.3</v>
      </c>
      <c r="J349" s="20" t="s">
        <v>3380</v>
      </c>
      <c r="K349" s="20" t="s">
        <v>2597</v>
      </c>
      <c r="L349" s="20" t="s">
        <v>2597</v>
      </c>
      <c r="M349" s="20">
        <v>10</v>
      </c>
      <c r="N349" s="20">
        <v>1</v>
      </c>
      <c r="O349" s="20">
        <v>10000</v>
      </c>
      <c r="P349" s="20">
        <v>1</v>
      </c>
      <c r="Q349" s="20">
        <v>2</v>
      </c>
      <c r="R349" s="20">
        <v>13</v>
      </c>
      <c r="S349" s="20">
        <v>1</v>
      </c>
      <c r="T349" s="55">
        <v>45107</v>
      </c>
      <c r="U349" s="20"/>
      <c r="V349" s="8"/>
      <c r="W349" s="8"/>
      <c r="X349" s="8"/>
      <c r="Y349" s="8"/>
    </row>
    <row r="350" spans="1:176" s="83" customFormat="1">
      <c r="A350" s="25" t="s">
        <v>641</v>
      </c>
      <c r="B350" s="25">
        <v>97111</v>
      </c>
      <c r="C350" s="25" t="s">
        <v>294</v>
      </c>
      <c r="D350" s="25">
        <v>4000</v>
      </c>
      <c r="E350" s="25" t="s">
        <v>332</v>
      </c>
      <c r="F350" s="25" t="s">
        <v>3381</v>
      </c>
      <c r="G350" s="25">
        <v>4</v>
      </c>
      <c r="H350" s="25" t="s">
        <v>382</v>
      </c>
      <c r="I350" s="25">
        <v>3.25</v>
      </c>
      <c r="J350" s="25" t="s">
        <v>3381</v>
      </c>
      <c r="K350" s="25" t="s">
        <v>3100</v>
      </c>
      <c r="L350" s="25" t="s">
        <v>3100</v>
      </c>
      <c r="M350" s="25">
        <v>4</v>
      </c>
      <c r="N350" s="25">
        <v>1</v>
      </c>
      <c r="O350" s="25">
        <v>10000</v>
      </c>
      <c r="P350" s="25">
        <v>1</v>
      </c>
      <c r="Q350" s="25">
        <v>2</v>
      </c>
      <c r="R350" s="25">
        <v>13</v>
      </c>
      <c r="S350" s="25">
        <v>1</v>
      </c>
      <c r="T350" s="61">
        <v>45107</v>
      </c>
      <c r="U350" s="25"/>
      <c r="V350" s="8"/>
      <c r="W350" s="8"/>
      <c r="X350" s="8"/>
      <c r="Y350" s="8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</row>
    <row r="351" spans="1:176">
      <c r="A351" s="20" t="s">
        <v>1519</v>
      </c>
      <c r="B351" s="20">
        <v>97750</v>
      </c>
      <c r="C351" s="20" t="s">
        <v>294</v>
      </c>
      <c r="D351" s="20">
        <v>1000</v>
      </c>
      <c r="E351" s="20" t="s">
        <v>332</v>
      </c>
      <c r="F351" s="20" t="s">
        <v>3382</v>
      </c>
      <c r="G351" s="20">
        <v>1</v>
      </c>
      <c r="H351" s="20" t="s">
        <v>382</v>
      </c>
      <c r="I351" s="20">
        <v>13</v>
      </c>
      <c r="J351" s="20" t="s">
        <v>3382</v>
      </c>
      <c r="K351" s="20" t="s">
        <v>239</v>
      </c>
      <c r="L351" s="20" t="s">
        <v>239</v>
      </c>
      <c r="M351" s="20">
        <v>1</v>
      </c>
      <c r="N351" s="20">
        <v>1</v>
      </c>
      <c r="O351" s="20">
        <v>10000</v>
      </c>
      <c r="P351" s="20">
        <v>1</v>
      </c>
      <c r="Q351" s="20">
        <v>2</v>
      </c>
      <c r="R351" s="20">
        <v>13</v>
      </c>
      <c r="S351" s="20">
        <v>1</v>
      </c>
      <c r="T351" s="55">
        <v>45107</v>
      </c>
      <c r="U351" s="20"/>
      <c r="V351" s="8"/>
      <c r="W351" s="8"/>
      <c r="X351" s="8"/>
      <c r="Y351" s="8"/>
    </row>
    <row r="352" spans="1:176" s="83" customFormat="1">
      <c r="A352" s="25" t="s">
        <v>3383</v>
      </c>
      <c r="B352" s="25">
        <v>96195</v>
      </c>
      <c r="C352" s="25" t="s">
        <v>294</v>
      </c>
      <c r="D352" s="25">
        <v>1000</v>
      </c>
      <c r="E352" s="25" t="s">
        <v>332</v>
      </c>
      <c r="F352" s="25" t="s">
        <v>3375</v>
      </c>
      <c r="G352" s="25">
        <v>1</v>
      </c>
      <c r="H352" s="25" t="s">
        <v>382</v>
      </c>
      <c r="I352" s="25">
        <v>13</v>
      </c>
      <c r="J352" s="25" t="s">
        <v>3375</v>
      </c>
      <c r="K352" s="25" t="s">
        <v>239</v>
      </c>
      <c r="L352" s="25" t="s">
        <v>239</v>
      </c>
      <c r="M352" s="25">
        <v>1</v>
      </c>
      <c r="N352" s="25">
        <v>1</v>
      </c>
      <c r="O352" s="25">
        <v>10000</v>
      </c>
      <c r="P352" s="25">
        <v>1</v>
      </c>
      <c r="Q352" s="25">
        <v>2</v>
      </c>
      <c r="R352" s="25">
        <v>13</v>
      </c>
      <c r="S352" s="25">
        <v>1</v>
      </c>
      <c r="T352" s="61">
        <v>45107</v>
      </c>
      <c r="U352" s="25"/>
      <c r="V352" s="8"/>
      <c r="W352" s="8"/>
      <c r="X352" s="8"/>
      <c r="Y352" s="8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</row>
    <row r="353" spans="1:176">
      <c r="A353" s="20">
        <v>96195</v>
      </c>
      <c r="B353" s="20">
        <v>96195</v>
      </c>
      <c r="C353" s="20" t="s">
        <v>294</v>
      </c>
      <c r="D353" s="20">
        <v>1000</v>
      </c>
      <c r="E353" s="20" t="s">
        <v>332</v>
      </c>
      <c r="F353" s="20" t="s">
        <v>3375</v>
      </c>
      <c r="G353" s="20">
        <v>1</v>
      </c>
      <c r="H353" s="20" t="s">
        <v>382</v>
      </c>
      <c r="I353" s="20">
        <v>13</v>
      </c>
      <c r="J353" s="20" t="s">
        <v>3375</v>
      </c>
      <c r="K353" s="20" t="s">
        <v>239</v>
      </c>
      <c r="L353" s="20" t="s">
        <v>239</v>
      </c>
      <c r="M353" s="20">
        <v>1</v>
      </c>
      <c r="N353" s="20">
        <v>1</v>
      </c>
      <c r="O353" s="20">
        <v>10000</v>
      </c>
      <c r="P353" s="20">
        <v>1</v>
      </c>
      <c r="Q353" s="20">
        <v>2</v>
      </c>
      <c r="R353" s="20">
        <v>13</v>
      </c>
      <c r="S353" s="20">
        <v>1</v>
      </c>
      <c r="T353" s="55">
        <v>45107</v>
      </c>
      <c r="U353" s="20"/>
      <c r="V353" s="8"/>
      <c r="W353" s="8"/>
      <c r="X353" s="8"/>
      <c r="Y353" s="8"/>
    </row>
    <row r="354" spans="1:176" s="83" customFormat="1">
      <c r="A354" s="25" t="s">
        <v>201</v>
      </c>
      <c r="B354" s="25">
        <v>98104</v>
      </c>
      <c r="C354" s="25" t="s">
        <v>294</v>
      </c>
      <c r="D354" s="25">
        <v>10000</v>
      </c>
      <c r="E354" s="25" t="s">
        <v>332</v>
      </c>
      <c r="F354" s="25" t="s">
        <v>3384</v>
      </c>
      <c r="G354" s="25">
        <v>1</v>
      </c>
      <c r="H354" s="25" t="s">
        <v>295</v>
      </c>
      <c r="I354" s="25">
        <v>13.5</v>
      </c>
      <c r="J354" s="25" t="s">
        <v>3384</v>
      </c>
      <c r="K354" s="25" t="s">
        <v>2597</v>
      </c>
      <c r="L354" s="25" t="s">
        <v>2597</v>
      </c>
      <c r="M354" s="25">
        <v>1</v>
      </c>
      <c r="N354" s="25">
        <v>1</v>
      </c>
      <c r="O354" s="25">
        <v>10000</v>
      </c>
      <c r="P354" s="25">
        <v>1</v>
      </c>
      <c r="Q354" s="25">
        <v>2</v>
      </c>
      <c r="R354" s="25">
        <v>13.5</v>
      </c>
      <c r="S354" s="25">
        <v>1</v>
      </c>
      <c r="T354" s="61">
        <v>45107</v>
      </c>
      <c r="U354" s="25"/>
      <c r="V354" s="8"/>
      <c r="W354" s="8"/>
      <c r="X354" s="8"/>
      <c r="Y354" s="8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</row>
    <row r="355" spans="1:176">
      <c r="A355" s="20" t="s">
        <v>1304</v>
      </c>
      <c r="B355" s="20">
        <v>98254</v>
      </c>
      <c r="C355" s="20" t="s">
        <v>294</v>
      </c>
      <c r="D355" s="20">
        <v>2000</v>
      </c>
      <c r="E355" s="20" t="s">
        <v>332</v>
      </c>
      <c r="F355" s="20" t="s">
        <v>3385</v>
      </c>
      <c r="G355" s="20">
        <v>2</v>
      </c>
      <c r="H355" s="20" t="s">
        <v>382</v>
      </c>
      <c r="I355" s="20">
        <v>6.75</v>
      </c>
      <c r="J355" s="20" t="s">
        <v>3385</v>
      </c>
      <c r="K355" s="20" t="s">
        <v>182</v>
      </c>
      <c r="L355" s="20" t="s">
        <v>182</v>
      </c>
      <c r="M355" s="20">
        <v>2</v>
      </c>
      <c r="N355" s="20">
        <v>1</v>
      </c>
      <c r="O355" s="20">
        <v>10000</v>
      </c>
      <c r="P355" s="20">
        <v>1</v>
      </c>
      <c r="Q355" s="20">
        <v>2</v>
      </c>
      <c r="R355" s="20">
        <v>13.5</v>
      </c>
      <c r="S355" s="20">
        <v>1</v>
      </c>
      <c r="T355" s="55">
        <v>45107</v>
      </c>
      <c r="U355" s="20"/>
      <c r="V355" s="8"/>
      <c r="W355" s="8"/>
      <c r="X355" s="8"/>
      <c r="Y355" s="8"/>
    </row>
    <row r="356" spans="1:176" s="83" customFormat="1">
      <c r="A356" s="25" t="s">
        <v>1339</v>
      </c>
      <c r="B356" s="25">
        <v>97020</v>
      </c>
      <c r="C356" s="25" t="s">
        <v>294</v>
      </c>
      <c r="D356" s="25">
        <v>3000</v>
      </c>
      <c r="E356" s="25" t="s">
        <v>332</v>
      </c>
      <c r="F356" s="25" t="s">
        <v>3386</v>
      </c>
      <c r="G356" s="25">
        <v>3</v>
      </c>
      <c r="H356" s="25" t="s">
        <v>382</v>
      </c>
      <c r="I356" s="25">
        <v>4.5</v>
      </c>
      <c r="J356" s="25" t="s">
        <v>3386</v>
      </c>
      <c r="K356" s="25" t="s">
        <v>3387</v>
      </c>
      <c r="L356" s="25" t="s">
        <v>3387</v>
      </c>
      <c r="M356" s="25">
        <v>3</v>
      </c>
      <c r="N356" s="25">
        <v>1</v>
      </c>
      <c r="O356" s="25">
        <v>10000</v>
      </c>
      <c r="P356" s="25">
        <v>1</v>
      </c>
      <c r="Q356" s="25">
        <v>2</v>
      </c>
      <c r="R356" s="25">
        <v>13.5</v>
      </c>
      <c r="S356" s="25">
        <v>1</v>
      </c>
      <c r="T356" s="61">
        <v>45107</v>
      </c>
      <c r="U356" s="25"/>
      <c r="V356" s="8"/>
      <c r="W356" s="8"/>
      <c r="X356" s="8"/>
      <c r="Y356" s="8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</row>
    <row r="357" spans="1:176">
      <c r="A357" s="20">
        <v>731010</v>
      </c>
      <c r="B357" s="20">
        <v>731010</v>
      </c>
      <c r="C357" s="20" t="s">
        <v>294</v>
      </c>
      <c r="D357" s="20">
        <v>4500</v>
      </c>
      <c r="E357" s="20" t="s">
        <v>332</v>
      </c>
      <c r="F357" s="20" t="s">
        <v>3388</v>
      </c>
      <c r="G357" s="20">
        <v>4.5</v>
      </c>
      <c r="H357" s="20" t="s">
        <v>382</v>
      </c>
      <c r="I357" s="20">
        <v>3</v>
      </c>
      <c r="J357" s="20" t="s">
        <v>3388</v>
      </c>
      <c r="K357" s="20" t="s">
        <v>3261</v>
      </c>
      <c r="L357" s="20" t="s">
        <v>3261</v>
      </c>
      <c r="M357" s="20">
        <v>4.5</v>
      </c>
      <c r="N357" s="20">
        <v>1</v>
      </c>
      <c r="O357" s="20">
        <v>10000</v>
      </c>
      <c r="P357" s="20">
        <v>1</v>
      </c>
      <c r="Q357" s="20">
        <v>2</v>
      </c>
      <c r="R357" s="20">
        <v>13.5</v>
      </c>
      <c r="S357" s="20">
        <v>1</v>
      </c>
      <c r="T357" s="55">
        <v>45107</v>
      </c>
      <c r="U357" s="20"/>
      <c r="V357" s="8"/>
      <c r="W357" s="8"/>
      <c r="X357" s="8"/>
      <c r="Y357" s="8"/>
    </row>
    <row r="358" spans="1:176" s="83" customFormat="1">
      <c r="A358" s="25" t="s">
        <v>3389</v>
      </c>
      <c r="B358" s="25" t="s">
        <v>3390</v>
      </c>
      <c r="C358" s="25" t="s">
        <v>294</v>
      </c>
      <c r="D358" s="25">
        <v>2500</v>
      </c>
      <c r="E358" s="25" t="s">
        <v>332</v>
      </c>
      <c r="F358" s="25" t="s">
        <v>3391</v>
      </c>
      <c r="G358" s="25">
        <v>2.5</v>
      </c>
      <c r="H358" s="25" t="s">
        <v>382</v>
      </c>
      <c r="I358" s="25">
        <v>5.46</v>
      </c>
      <c r="J358" s="25" t="s">
        <v>3391</v>
      </c>
      <c r="K358" s="25" t="s">
        <v>3063</v>
      </c>
      <c r="L358" s="25" t="s">
        <v>3063</v>
      </c>
      <c r="M358" s="25">
        <v>2.5</v>
      </c>
      <c r="N358" s="25">
        <v>1</v>
      </c>
      <c r="O358" s="25">
        <v>10000</v>
      </c>
      <c r="P358" s="25">
        <v>1</v>
      </c>
      <c r="Q358" s="25">
        <v>2</v>
      </c>
      <c r="R358" s="25">
        <v>13.66</v>
      </c>
      <c r="S358" s="25">
        <v>1</v>
      </c>
      <c r="T358" s="61">
        <v>45107</v>
      </c>
      <c r="U358" s="25"/>
      <c r="V358" s="8"/>
      <c r="W358" s="8"/>
      <c r="X358" s="8"/>
      <c r="Y358" s="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</row>
    <row r="359" spans="1:176">
      <c r="A359" s="20">
        <v>770005</v>
      </c>
      <c r="B359" s="20">
        <v>770005</v>
      </c>
      <c r="C359" s="20" t="s">
        <v>1243</v>
      </c>
      <c r="D359" s="20">
        <v>330</v>
      </c>
      <c r="E359" s="20" t="s">
        <v>327</v>
      </c>
      <c r="F359" s="20" t="s">
        <v>3392</v>
      </c>
      <c r="G359" s="20">
        <v>24</v>
      </c>
      <c r="H359" s="20" t="s">
        <v>295</v>
      </c>
      <c r="I359" s="20">
        <v>0.56999999999999995</v>
      </c>
      <c r="J359" s="20" t="s">
        <v>3392</v>
      </c>
      <c r="K359" s="20" t="s">
        <v>3359</v>
      </c>
      <c r="L359" s="20" t="s">
        <v>3359</v>
      </c>
      <c r="M359" s="20">
        <v>24</v>
      </c>
      <c r="N359" s="20">
        <v>1</v>
      </c>
      <c r="O359" s="20">
        <v>10000</v>
      </c>
      <c r="P359" s="20">
        <v>1</v>
      </c>
      <c r="Q359" s="20">
        <v>2</v>
      </c>
      <c r="R359" s="20">
        <v>13.75</v>
      </c>
      <c r="S359" s="20">
        <v>1</v>
      </c>
      <c r="T359" s="55">
        <v>45107</v>
      </c>
      <c r="U359" s="20"/>
      <c r="V359" s="8"/>
      <c r="W359" s="8"/>
      <c r="X359" s="8"/>
      <c r="Y359" s="8"/>
    </row>
    <row r="360" spans="1:176" s="83" customFormat="1">
      <c r="A360" s="25" t="s">
        <v>448</v>
      </c>
      <c r="B360" s="25">
        <v>97039</v>
      </c>
      <c r="C360" s="25" t="s">
        <v>294</v>
      </c>
      <c r="D360" s="25">
        <v>5000</v>
      </c>
      <c r="E360" s="25" t="s">
        <v>332</v>
      </c>
      <c r="F360" s="25" t="s">
        <v>3393</v>
      </c>
      <c r="G360" s="25">
        <v>5</v>
      </c>
      <c r="H360" s="25" t="s">
        <v>382</v>
      </c>
      <c r="I360" s="25">
        <v>2.76</v>
      </c>
      <c r="J360" s="25" t="s">
        <v>3393</v>
      </c>
      <c r="K360" s="25" t="s">
        <v>232</v>
      </c>
      <c r="L360" s="25" t="s">
        <v>232</v>
      </c>
      <c r="M360" s="25">
        <v>5</v>
      </c>
      <c r="N360" s="25">
        <v>1</v>
      </c>
      <c r="O360" s="25">
        <v>10000</v>
      </c>
      <c r="P360" s="25">
        <v>1</v>
      </c>
      <c r="Q360" s="25">
        <v>2</v>
      </c>
      <c r="R360" s="25">
        <v>13.8</v>
      </c>
      <c r="S360" s="25">
        <v>1</v>
      </c>
      <c r="T360" s="61">
        <v>45107</v>
      </c>
      <c r="U360" s="25"/>
      <c r="V360" s="8"/>
      <c r="W360" s="8"/>
      <c r="X360" s="8"/>
      <c r="Y360" s="8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</row>
    <row r="361" spans="1:176">
      <c r="A361" s="20" t="s">
        <v>516</v>
      </c>
      <c r="B361" s="20">
        <v>780003</v>
      </c>
      <c r="C361" s="20" t="s">
        <v>294</v>
      </c>
      <c r="D361" s="20">
        <v>13600</v>
      </c>
      <c r="E361" s="20" t="s">
        <v>327</v>
      </c>
      <c r="F361" s="20" t="s">
        <v>3394</v>
      </c>
      <c r="G361" s="20">
        <v>13.6</v>
      </c>
      <c r="H361" s="20" t="s">
        <v>329</v>
      </c>
      <c r="I361" s="20">
        <v>1.03</v>
      </c>
      <c r="J361" s="20" t="s">
        <v>3394</v>
      </c>
      <c r="K361" s="20" t="s">
        <v>3395</v>
      </c>
      <c r="L361" s="20" t="s">
        <v>3395</v>
      </c>
      <c r="M361" s="20">
        <v>13.6</v>
      </c>
      <c r="N361" s="20">
        <v>1</v>
      </c>
      <c r="O361" s="20">
        <v>10000</v>
      </c>
      <c r="P361" s="20">
        <v>1</v>
      </c>
      <c r="Q361" s="20">
        <v>2</v>
      </c>
      <c r="R361" s="20">
        <v>13.95</v>
      </c>
      <c r="S361" s="20">
        <v>1</v>
      </c>
      <c r="T361" s="55">
        <v>45107</v>
      </c>
      <c r="U361" s="20"/>
      <c r="V361" s="8"/>
      <c r="W361" s="8"/>
      <c r="X361" s="8"/>
      <c r="Y361" s="8"/>
    </row>
    <row r="362" spans="1:176" s="83" customFormat="1">
      <c r="A362" s="25" t="s">
        <v>521</v>
      </c>
      <c r="B362" s="25">
        <v>780004</v>
      </c>
      <c r="C362" s="25" t="s">
        <v>294</v>
      </c>
      <c r="D362" s="25">
        <v>13600</v>
      </c>
      <c r="E362" s="25" t="s">
        <v>327</v>
      </c>
      <c r="F362" s="25" t="s">
        <v>3396</v>
      </c>
      <c r="G362" s="25">
        <v>13.6</v>
      </c>
      <c r="H362" s="25" t="s">
        <v>329</v>
      </c>
      <c r="I362" s="25">
        <v>1.03</v>
      </c>
      <c r="J362" s="25" t="s">
        <v>3396</v>
      </c>
      <c r="K362" s="25" t="s">
        <v>3397</v>
      </c>
      <c r="L362" s="25" t="s">
        <v>3397</v>
      </c>
      <c r="M362" s="25">
        <v>13.6</v>
      </c>
      <c r="N362" s="25">
        <v>1</v>
      </c>
      <c r="O362" s="25">
        <v>10000</v>
      </c>
      <c r="P362" s="25">
        <v>1</v>
      </c>
      <c r="Q362" s="25">
        <v>2</v>
      </c>
      <c r="R362" s="25">
        <v>13.95</v>
      </c>
      <c r="S362" s="25">
        <v>1</v>
      </c>
      <c r="T362" s="61">
        <v>45107</v>
      </c>
      <c r="U362" s="25"/>
      <c r="V362" s="8"/>
      <c r="W362" s="8"/>
      <c r="X362" s="8"/>
      <c r="Y362" s="8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</row>
    <row r="363" spans="1:176">
      <c r="A363" s="20" t="s">
        <v>3120</v>
      </c>
      <c r="B363" s="20">
        <v>771000</v>
      </c>
      <c r="C363" s="20" t="s">
        <v>1243</v>
      </c>
      <c r="D363" s="20">
        <v>500</v>
      </c>
      <c r="E363" s="20" t="s">
        <v>327</v>
      </c>
      <c r="F363" s="20" t="s">
        <v>3398</v>
      </c>
      <c r="G363" s="20">
        <v>24</v>
      </c>
      <c r="H363" s="20" t="s">
        <v>295</v>
      </c>
      <c r="I363" s="20">
        <v>0.57999999999999996</v>
      </c>
      <c r="J363" s="20" t="s">
        <v>3398</v>
      </c>
      <c r="K363" s="20" t="s">
        <v>3122</v>
      </c>
      <c r="L363" s="20" t="s">
        <v>3122</v>
      </c>
      <c r="M363" s="20">
        <v>24</v>
      </c>
      <c r="N363" s="20">
        <v>1</v>
      </c>
      <c r="O363" s="20">
        <v>10000</v>
      </c>
      <c r="P363" s="20">
        <v>1</v>
      </c>
      <c r="Q363" s="20">
        <v>2</v>
      </c>
      <c r="R363" s="20">
        <v>13.95</v>
      </c>
      <c r="S363" s="20">
        <v>1</v>
      </c>
      <c r="T363" s="55">
        <v>45107</v>
      </c>
      <c r="U363" s="20"/>
      <c r="V363" s="8"/>
      <c r="W363" s="8"/>
      <c r="X363" s="8"/>
      <c r="Y363" s="8"/>
    </row>
    <row r="364" spans="1:176" s="83" customFormat="1">
      <c r="A364" s="25" t="s">
        <v>522</v>
      </c>
      <c r="B364" s="25">
        <v>780004</v>
      </c>
      <c r="C364" s="25" t="s">
        <v>294</v>
      </c>
      <c r="D364" s="25">
        <v>13600</v>
      </c>
      <c r="E364" s="25" t="s">
        <v>327</v>
      </c>
      <c r="F364" s="25" t="s">
        <v>3396</v>
      </c>
      <c r="G364" s="25">
        <v>13.6</v>
      </c>
      <c r="H364" s="25" t="s">
        <v>329</v>
      </c>
      <c r="I364" s="25">
        <v>1.03</v>
      </c>
      <c r="J364" s="25" t="s">
        <v>3396</v>
      </c>
      <c r="K364" s="25" t="s">
        <v>3397</v>
      </c>
      <c r="L364" s="25" t="s">
        <v>3397</v>
      </c>
      <c r="M364" s="25">
        <v>13.6</v>
      </c>
      <c r="N364" s="25">
        <v>1</v>
      </c>
      <c r="O364" s="25">
        <v>10000</v>
      </c>
      <c r="P364" s="25">
        <v>1</v>
      </c>
      <c r="Q364" s="25">
        <v>2</v>
      </c>
      <c r="R364" s="25">
        <v>13.95</v>
      </c>
      <c r="S364" s="25">
        <v>1</v>
      </c>
      <c r="T364" s="61">
        <v>45107</v>
      </c>
      <c r="U364" s="25"/>
      <c r="V364" s="8"/>
      <c r="W364" s="8"/>
      <c r="X364" s="8"/>
      <c r="Y364" s="8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</row>
    <row r="365" spans="1:176">
      <c r="A365" s="20" t="s">
        <v>522</v>
      </c>
      <c r="B365" s="20">
        <v>780003</v>
      </c>
      <c r="C365" s="20" t="s">
        <v>294</v>
      </c>
      <c r="D365" s="20">
        <v>13600</v>
      </c>
      <c r="E365" s="20" t="s">
        <v>327</v>
      </c>
      <c r="F365" s="20" t="s">
        <v>3394</v>
      </c>
      <c r="G365" s="20">
        <v>13.6</v>
      </c>
      <c r="H365" s="20" t="s">
        <v>329</v>
      </c>
      <c r="I365" s="20">
        <v>1.03</v>
      </c>
      <c r="J365" s="20" t="s">
        <v>3394</v>
      </c>
      <c r="K365" s="20" t="s">
        <v>3395</v>
      </c>
      <c r="L365" s="20" t="s">
        <v>3395</v>
      </c>
      <c r="M365" s="20">
        <v>13.6</v>
      </c>
      <c r="N365" s="20">
        <v>1</v>
      </c>
      <c r="O365" s="20">
        <v>10000</v>
      </c>
      <c r="P365" s="20">
        <v>1</v>
      </c>
      <c r="Q365" s="20">
        <v>2</v>
      </c>
      <c r="R365" s="20">
        <v>13.95</v>
      </c>
      <c r="S365" s="20">
        <v>1</v>
      </c>
      <c r="T365" s="55">
        <v>45107</v>
      </c>
      <c r="U365" s="20"/>
      <c r="V365" s="8"/>
      <c r="W365" s="8"/>
      <c r="X365" s="8"/>
      <c r="Y365" s="8"/>
    </row>
    <row r="366" spans="1:176" s="83" customFormat="1">
      <c r="A366" s="25" t="s">
        <v>523</v>
      </c>
      <c r="B366" s="25">
        <v>780004</v>
      </c>
      <c r="C366" s="25" t="s">
        <v>294</v>
      </c>
      <c r="D366" s="25">
        <v>13600</v>
      </c>
      <c r="E366" s="25" t="s">
        <v>327</v>
      </c>
      <c r="F366" s="25" t="s">
        <v>3399</v>
      </c>
      <c r="G366" s="25">
        <v>13.6</v>
      </c>
      <c r="H366" s="25" t="s">
        <v>329</v>
      </c>
      <c r="I366" s="25">
        <v>1.03</v>
      </c>
      <c r="J366" s="25" t="s">
        <v>3399</v>
      </c>
      <c r="K366" s="25" t="s">
        <v>3397</v>
      </c>
      <c r="L366" s="25" t="s">
        <v>3397</v>
      </c>
      <c r="M366" s="25">
        <v>13.6</v>
      </c>
      <c r="N366" s="25">
        <v>1</v>
      </c>
      <c r="O366" s="25">
        <v>10000</v>
      </c>
      <c r="P366" s="25">
        <v>1</v>
      </c>
      <c r="Q366" s="25">
        <v>2</v>
      </c>
      <c r="R366" s="25">
        <v>13.95</v>
      </c>
      <c r="S366" s="25">
        <v>1</v>
      </c>
      <c r="T366" s="61">
        <v>45107</v>
      </c>
      <c r="U366" s="25"/>
      <c r="V366" s="8"/>
      <c r="W366" s="8"/>
      <c r="X366" s="8"/>
      <c r="Y366" s="8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</row>
    <row r="367" spans="1:176">
      <c r="A367" s="20" t="s">
        <v>3400</v>
      </c>
      <c r="B367" s="20">
        <v>771016</v>
      </c>
      <c r="C367" s="20" t="s">
        <v>1243</v>
      </c>
      <c r="D367" s="20">
        <v>330</v>
      </c>
      <c r="E367" s="20" t="s">
        <v>327</v>
      </c>
      <c r="F367" s="20" t="s">
        <v>3401</v>
      </c>
      <c r="G367" s="20">
        <v>24</v>
      </c>
      <c r="H367" s="20" t="s">
        <v>295</v>
      </c>
      <c r="I367" s="20">
        <v>0.57999999999999996</v>
      </c>
      <c r="J367" s="20" t="s">
        <v>3401</v>
      </c>
      <c r="K367" s="20" t="s">
        <v>3402</v>
      </c>
      <c r="L367" s="20" t="s">
        <v>3402</v>
      </c>
      <c r="M367" s="20">
        <v>24</v>
      </c>
      <c r="N367" s="20">
        <v>1</v>
      </c>
      <c r="O367" s="20">
        <v>10000</v>
      </c>
      <c r="P367" s="20">
        <v>1</v>
      </c>
      <c r="Q367" s="20">
        <v>2</v>
      </c>
      <c r="R367" s="20">
        <v>13.95</v>
      </c>
      <c r="S367" s="20">
        <v>1</v>
      </c>
      <c r="T367" s="55">
        <v>45107</v>
      </c>
      <c r="U367" s="20"/>
      <c r="V367" s="8"/>
      <c r="W367" s="8"/>
      <c r="X367" s="8"/>
      <c r="Y367" s="8"/>
    </row>
    <row r="368" spans="1:176" s="83" customFormat="1">
      <c r="A368" s="25" t="s">
        <v>219</v>
      </c>
      <c r="B368" s="25">
        <v>97041</v>
      </c>
      <c r="C368" s="25" t="s">
        <v>294</v>
      </c>
      <c r="D368" s="25">
        <v>1</v>
      </c>
      <c r="E368" s="25" t="s">
        <v>295</v>
      </c>
      <c r="F368" s="25" t="s">
        <v>3403</v>
      </c>
      <c r="G368" s="25">
        <v>12</v>
      </c>
      <c r="H368" s="25" t="s">
        <v>295</v>
      </c>
      <c r="I368" s="25">
        <v>1.1599999999999999</v>
      </c>
      <c r="J368" s="25" t="s">
        <v>3403</v>
      </c>
      <c r="K368" s="25" t="s">
        <v>3171</v>
      </c>
      <c r="L368" s="25" t="s">
        <v>3171</v>
      </c>
      <c r="M368" s="25">
        <v>12</v>
      </c>
      <c r="N368" s="25">
        <v>1</v>
      </c>
      <c r="O368" s="25">
        <v>10000</v>
      </c>
      <c r="P368" s="25">
        <v>1</v>
      </c>
      <c r="Q368" s="25">
        <v>2</v>
      </c>
      <c r="R368" s="25">
        <v>13.95</v>
      </c>
      <c r="S368" s="25">
        <v>1</v>
      </c>
      <c r="T368" s="61">
        <v>45107</v>
      </c>
      <c r="U368" s="25"/>
      <c r="V368" s="8"/>
      <c r="W368" s="8"/>
      <c r="X368" s="8"/>
      <c r="Y368" s="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</row>
    <row r="369" spans="1:176">
      <c r="A369" s="20">
        <v>771011</v>
      </c>
      <c r="B369" s="20">
        <v>771011</v>
      </c>
      <c r="C369" s="20" t="s">
        <v>1243</v>
      </c>
      <c r="D369" s="20">
        <v>330</v>
      </c>
      <c r="E369" s="20" t="s">
        <v>327</v>
      </c>
      <c r="F369" s="20" t="s">
        <v>3404</v>
      </c>
      <c r="G369" s="20">
        <v>24</v>
      </c>
      <c r="H369" s="20" t="s">
        <v>295</v>
      </c>
      <c r="I369" s="20">
        <v>0.57999999999999996</v>
      </c>
      <c r="J369" s="20" t="s">
        <v>3404</v>
      </c>
      <c r="K369" s="20" t="s">
        <v>3359</v>
      </c>
      <c r="L369" s="20" t="s">
        <v>3359</v>
      </c>
      <c r="M369" s="20">
        <v>24</v>
      </c>
      <c r="N369" s="20">
        <v>1</v>
      </c>
      <c r="O369" s="20">
        <v>10000</v>
      </c>
      <c r="P369" s="20">
        <v>1</v>
      </c>
      <c r="Q369" s="20">
        <v>2</v>
      </c>
      <c r="R369" s="20">
        <v>13.95</v>
      </c>
      <c r="S369" s="20">
        <v>1</v>
      </c>
      <c r="T369" s="55">
        <v>45107</v>
      </c>
      <c r="U369" s="20"/>
      <c r="V369" s="8"/>
      <c r="W369" s="8"/>
      <c r="X369" s="8"/>
      <c r="Y369" s="8"/>
    </row>
    <row r="370" spans="1:176" s="83" customFormat="1">
      <c r="A370" s="25">
        <v>771012</v>
      </c>
      <c r="B370" s="25">
        <v>771012</v>
      </c>
      <c r="C370" s="25" t="s">
        <v>1243</v>
      </c>
      <c r="D370" s="25">
        <v>330</v>
      </c>
      <c r="E370" s="25" t="s">
        <v>327</v>
      </c>
      <c r="F370" s="25" t="s">
        <v>3405</v>
      </c>
      <c r="G370" s="25">
        <v>24</v>
      </c>
      <c r="H370" s="25" t="s">
        <v>295</v>
      </c>
      <c r="I370" s="25">
        <v>0.57999999999999996</v>
      </c>
      <c r="J370" s="25" t="s">
        <v>3405</v>
      </c>
      <c r="K370" s="25" t="s">
        <v>3406</v>
      </c>
      <c r="L370" s="25" t="s">
        <v>3406</v>
      </c>
      <c r="M370" s="25">
        <v>24</v>
      </c>
      <c r="N370" s="25">
        <v>1</v>
      </c>
      <c r="O370" s="25">
        <v>10000</v>
      </c>
      <c r="P370" s="25">
        <v>1</v>
      </c>
      <c r="Q370" s="25">
        <v>2</v>
      </c>
      <c r="R370" s="25">
        <v>13.95</v>
      </c>
      <c r="S370" s="25">
        <v>1</v>
      </c>
      <c r="T370" s="61">
        <v>45107</v>
      </c>
      <c r="U370" s="25"/>
      <c r="V370" s="8"/>
      <c r="W370" s="8"/>
      <c r="X370" s="8"/>
      <c r="Y370" s="8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</row>
    <row r="371" spans="1:176">
      <c r="A371" s="20">
        <v>1038</v>
      </c>
      <c r="B371" s="20" t="s">
        <v>3407</v>
      </c>
      <c r="C371" s="20" t="s">
        <v>294</v>
      </c>
      <c r="D371" s="20">
        <v>1000</v>
      </c>
      <c r="E371" s="20" t="s">
        <v>332</v>
      </c>
      <c r="F371" s="20" t="s">
        <v>3408</v>
      </c>
      <c r="G371" s="20">
        <v>1</v>
      </c>
      <c r="H371" s="20" t="s">
        <v>382</v>
      </c>
      <c r="I371" s="20">
        <v>13.99</v>
      </c>
      <c r="J371" s="20" t="s">
        <v>3408</v>
      </c>
      <c r="K371" s="20" t="s">
        <v>229</v>
      </c>
      <c r="L371" s="20" t="s">
        <v>229</v>
      </c>
      <c r="M371" s="20">
        <v>1</v>
      </c>
      <c r="N371" s="20">
        <v>1</v>
      </c>
      <c r="O371" s="20">
        <v>10000</v>
      </c>
      <c r="P371" s="20">
        <v>1</v>
      </c>
      <c r="Q371" s="20">
        <v>2</v>
      </c>
      <c r="R371" s="20">
        <v>13.99</v>
      </c>
      <c r="S371" s="20">
        <v>1</v>
      </c>
      <c r="T371" s="55">
        <v>45107</v>
      </c>
      <c r="U371" s="20"/>
      <c r="V371" s="8"/>
      <c r="W371" s="8"/>
      <c r="X371" s="8"/>
      <c r="Y371" s="8"/>
    </row>
    <row r="372" spans="1:176" s="83" customFormat="1">
      <c r="A372" s="25" t="s">
        <v>3409</v>
      </c>
      <c r="B372" s="25" t="s">
        <v>3409</v>
      </c>
      <c r="C372" s="25" t="s">
        <v>294</v>
      </c>
      <c r="D372" s="25">
        <v>1000</v>
      </c>
      <c r="E372" s="25" t="s">
        <v>332</v>
      </c>
      <c r="F372" s="25" t="s">
        <v>3410</v>
      </c>
      <c r="G372" s="25">
        <v>1</v>
      </c>
      <c r="H372" s="25" t="s">
        <v>382</v>
      </c>
      <c r="I372" s="25">
        <v>13.99</v>
      </c>
      <c r="J372" s="25" t="s">
        <v>3410</v>
      </c>
      <c r="K372" s="25" t="s">
        <v>229</v>
      </c>
      <c r="L372" s="25" t="s">
        <v>229</v>
      </c>
      <c r="M372" s="25">
        <v>1</v>
      </c>
      <c r="N372" s="25">
        <v>1</v>
      </c>
      <c r="O372" s="25">
        <v>10000</v>
      </c>
      <c r="P372" s="25">
        <v>1</v>
      </c>
      <c r="Q372" s="25">
        <v>2</v>
      </c>
      <c r="R372" s="25">
        <v>13.99</v>
      </c>
      <c r="S372" s="25">
        <v>1</v>
      </c>
      <c r="T372" s="61">
        <v>45107</v>
      </c>
      <c r="U372" s="25"/>
      <c r="V372" s="8"/>
      <c r="W372" s="8"/>
      <c r="X372" s="8"/>
      <c r="Y372" s="8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</row>
    <row r="373" spans="1:176">
      <c r="A373" s="20" t="s">
        <v>2358</v>
      </c>
      <c r="B373" s="20" t="s">
        <v>3411</v>
      </c>
      <c r="C373" s="20" t="s">
        <v>294</v>
      </c>
      <c r="D373" s="20">
        <v>2000</v>
      </c>
      <c r="E373" s="20" t="s">
        <v>332</v>
      </c>
      <c r="F373" s="20" t="s">
        <v>3412</v>
      </c>
      <c r="G373" s="20">
        <v>2</v>
      </c>
      <c r="H373" s="20" t="s">
        <v>382</v>
      </c>
      <c r="I373" s="20">
        <v>7</v>
      </c>
      <c r="J373" s="20" t="s">
        <v>3412</v>
      </c>
      <c r="K373" s="20" t="s">
        <v>3137</v>
      </c>
      <c r="L373" s="20" t="s">
        <v>3137</v>
      </c>
      <c r="M373" s="20">
        <v>2</v>
      </c>
      <c r="N373" s="20">
        <v>1</v>
      </c>
      <c r="O373" s="20">
        <v>10000</v>
      </c>
      <c r="P373" s="20">
        <v>1</v>
      </c>
      <c r="Q373" s="20">
        <v>2</v>
      </c>
      <c r="R373" s="20">
        <v>14</v>
      </c>
      <c r="S373" s="20">
        <v>1</v>
      </c>
      <c r="T373" s="55">
        <v>45107</v>
      </c>
      <c r="U373" s="20"/>
      <c r="V373" s="8"/>
      <c r="W373" s="8"/>
      <c r="X373" s="8"/>
      <c r="Y373" s="8"/>
    </row>
    <row r="374" spans="1:176" s="83" customFormat="1">
      <c r="A374" s="25" t="s">
        <v>185</v>
      </c>
      <c r="B374" s="25">
        <v>98021</v>
      </c>
      <c r="C374" s="25" t="s">
        <v>294</v>
      </c>
      <c r="D374" s="25">
        <v>5000</v>
      </c>
      <c r="E374" s="25" t="s">
        <v>332</v>
      </c>
      <c r="F374" s="25" t="s">
        <v>3413</v>
      </c>
      <c r="G374" s="25">
        <v>5</v>
      </c>
      <c r="H374" s="25" t="s">
        <v>382</v>
      </c>
      <c r="I374" s="25">
        <v>2.8</v>
      </c>
      <c r="J374" s="25" t="s">
        <v>3413</v>
      </c>
      <c r="K374" s="25" t="s">
        <v>232</v>
      </c>
      <c r="L374" s="25" t="s">
        <v>232</v>
      </c>
      <c r="M374" s="25">
        <v>5</v>
      </c>
      <c r="N374" s="25">
        <v>1</v>
      </c>
      <c r="O374" s="25">
        <v>10000</v>
      </c>
      <c r="P374" s="25">
        <v>1</v>
      </c>
      <c r="Q374" s="25">
        <v>2</v>
      </c>
      <c r="R374" s="25">
        <v>14</v>
      </c>
      <c r="S374" s="25">
        <v>1</v>
      </c>
      <c r="T374" s="61">
        <v>45107</v>
      </c>
      <c r="U374" s="25"/>
      <c r="V374" s="8"/>
      <c r="W374" s="8"/>
      <c r="X374" s="8"/>
      <c r="Y374" s="8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</row>
    <row r="375" spans="1:176">
      <c r="A375" s="20" t="s">
        <v>188</v>
      </c>
      <c r="B375" s="20">
        <v>98033</v>
      </c>
      <c r="C375" s="20" t="s">
        <v>294</v>
      </c>
      <c r="D375" s="20">
        <v>5000</v>
      </c>
      <c r="E375" s="20" t="s">
        <v>332</v>
      </c>
      <c r="F375" s="20" t="s">
        <v>3414</v>
      </c>
      <c r="G375" s="20">
        <v>5</v>
      </c>
      <c r="H375" s="20" t="s">
        <v>382</v>
      </c>
      <c r="I375" s="20">
        <v>2.8</v>
      </c>
      <c r="J375" s="20" t="s">
        <v>3414</v>
      </c>
      <c r="K375" s="20" t="s">
        <v>232</v>
      </c>
      <c r="L375" s="20" t="s">
        <v>232</v>
      </c>
      <c r="M375" s="20">
        <v>5</v>
      </c>
      <c r="N375" s="20">
        <v>1</v>
      </c>
      <c r="O375" s="20">
        <v>10000</v>
      </c>
      <c r="P375" s="20">
        <v>1</v>
      </c>
      <c r="Q375" s="20">
        <v>2</v>
      </c>
      <c r="R375" s="20">
        <v>14</v>
      </c>
      <c r="S375" s="20">
        <v>1</v>
      </c>
      <c r="T375" s="55">
        <v>45107</v>
      </c>
      <c r="U375" s="20"/>
      <c r="V375" s="8"/>
      <c r="W375" s="8"/>
      <c r="X375" s="8"/>
      <c r="Y375" s="8"/>
    </row>
    <row r="376" spans="1:176" s="83" customFormat="1">
      <c r="A376" s="25" t="s">
        <v>191</v>
      </c>
      <c r="B376" s="25">
        <v>98049</v>
      </c>
      <c r="C376" s="25" t="s">
        <v>294</v>
      </c>
      <c r="D376" s="25">
        <v>5000</v>
      </c>
      <c r="E376" s="25" t="s">
        <v>332</v>
      </c>
      <c r="F376" s="25" t="s">
        <v>3415</v>
      </c>
      <c r="G376" s="25">
        <v>5</v>
      </c>
      <c r="H376" s="25" t="s">
        <v>382</v>
      </c>
      <c r="I376" s="25">
        <v>2.8</v>
      </c>
      <c r="J376" s="25" t="s">
        <v>3415</v>
      </c>
      <c r="K376" s="25" t="s">
        <v>232</v>
      </c>
      <c r="L376" s="25" t="s">
        <v>232</v>
      </c>
      <c r="M376" s="25">
        <v>5</v>
      </c>
      <c r="N376" s="25">
        <v>1</v>
      </c>
      <c r="O376" s="25">
        <v>10000</v>
      </c>
      <c r="P376" s="25">
        <v>1</v>
      </c>
      <c r="Q376" s="25">
        <v>2</v>
      </c>
      <c r="R376" s="25">
        <v>14</v>
      </c>
      <c r="S376" s="25">
        <v>1</v>
      </c>
      <c r="T376" s="61">
        <v>45107</v>
      </c>
      <c r="U376" s="25"/>
      <c r="V376" s="8"/>
      <c r="W376" s="8"/>
      <c r="X376" s="8"/>
      <c r="Y376" s="8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</row>
    <row r="377" spans="1:176">
      <c r="A377" s="20" t="s">
        <v>899</v>
      </c>
      <c r="B377" s="20">
        <v>98075</v>
      </c>
      <c r="C377" s="20" t="s">
        <v>294</v>
      </c>
      <c r="D377" s="20">
        <v>5000</v>
      </c>
      <c r="E377" s="20" t="s">
        <v>332</v>
      </c>
      <c r="F377" s="20" t="s">
        <v>3416</v>
      </c>
      <c r="G377" s="20">
        <v>5</v>
      </c>
      <c r="H377" s="20" t="s">
        <v>382</v>
      </c>
      <c r="I377" s="20">
        <v>2.8</v>
      </c>
      <c r="J377" s="20" t="s">
        <v>3416</v>
      </c>
      <c r="K377" s="20" t="s">
        <v>232</v>
      </c>
      <c r="L377" s="20" t="s">
        <v>232</v>
      </c>
      <c r="M377" s="20">
        <v>5</v>
      </c>
      <c r="N377" s="20">
        <v>1</v>
      </c>
      <c r="O377" s="20">
        <v>10000</v>
      </c>
      <c r="P377" s="20">
        <v>1</v>
      </c>
      <c r="Q377" s="20">
        <v>2</v>
      </c>
      <c r="R377" s="20">
        <v>14</v>
      </c>
      <c r="S377" s="20">
        <v>1</v>
      </c>
      <c r="T377" s="55">
        <v>45107</v>
      </c>
      <c r="U377" s="20"/>
      <c r="V377" s="8"/>
      <c r="W377" s="8"/>
      <c r="X377" s="8"/>
      <c r="Y377" s="8"/>
    </row>
    <row r="378" spans="1:176" s="83" customFormat="1">
      <c r="A378" s="25" t="s">
        <v>338</v>
      </c>
      <c r="B378" s="25">
        <v>97017</v>
      </c>
      <c r="C378" s="25" t="s">
        <v>294</v>
      </c>
      <c r="D378" s="25">
        <v>7000</v>
      </c>
      <c r="E378" s="25" t="s">
        <v>332</v>
      </c>
      <c r="F378" s="25" t="s">
        <v>3417</v>
      </c>
      <c r="G378" s="25">
        <v>7</v>
      </c>
      <c r="H378" s="25" t="s">
        <v>382</v>
      </c>
      <c r="I378" s="25">
        <v>2</v>
      </c>
      <c r="J378" s="25" t="s">
        <v>3417</v>
      </c>
      <c r="K378" s="25" t="s">
        <v>3418</v>
      </c>
      <c r="L378" s="25" t="s">
        <v>3418</v>
      </c>
      <c r="M378" s="25">
        <v>7</v>
      </c>
      <c r="N378" s="25">
        <v>1</v>
      </c>
      <c r="O378" s="25">
        <v>10000</v>
      </c>
      <c r="P378" s="25">
        <v>1</v>
      </c>
      <c r="Q378" s="25">
        <v>2</v>
      </c>
      <c r="R378" s="25">
        <v>14</v>
      </c>
      <c r="S378" s="25">
        <v>1</v>
      </c>
      <c r="T378" s="61">
        <v>45107</v>
      </c>
      <c r="U378" s="25"/>
      <c r="V378" s="8"/>
      <c r="W378" s="8"/>
      <c r="X378" s="8"/>
      <c r="Y378" s="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</row>
    <row r="379" spans="1:176">
      <c r="A379" s="20" t="s">
        <v>771</v>
      </c>
      <c r="B379" s="20">
        <v>95009</v>
      </c>
      <c r="C379" s="20" t="s">
        <v>294</v>
      </c>
      <c r="D379" s="20">
        <v>5000</v>
      </c>
      <c r="E379" s="20" t="s">
        <v>332</v>
      </c>
      <c r="F379" s="20" t="s">
        <v>3419</v>
      </c>
      <c r="G379" s="20">
        <v>5</v>
      </c>
      <c r="H379" s="20" t="s">
        <v>382</v>
      </c>
      <c r="I379" s="20">
        <v>2.88</v>
      </c>
      <c r="J379" s="20" t="s">
        <v>3419</v>
      </c>
      <c r="K379" s="20" t="s">
        <v>232</v>
      </c>
      <c r="L379" s="20" t="s">
        <v>232</v>
      </c>
      <c r="M379" s="20">
        <v>5</v>
      </c>
      <c r="N379" s="20">
        <v>1</v>
      </c>
      <c r="O379" s="20">
        <v>10000</v>
      </c>
      <c r="P379" s="20">
        <v>1</v>
      </c>
      <c r="Q379" s="20">
        <v>2</v>
      </c>
      <c r="R379" s="20">
        <v>14.4</v>
      </c>
      <c r="S379" s="20">
        <v>1</v>
      </c>
      <c r="T379" s="55">
        <v>45107</v>
      </c>
      <c r="U379" s="20"/>
      <c r="V379" s="8"/>
      <c r="W379" s="8"/>
      <c r="X379" s="8"/>
      <c r="Y379" s="8"/>
    </row>
    <row r="380" spans="1:176" s="83" customFormat="1">
      <c r="A380" s="25" t="s">
        <v>412</v>
      </c>
      <c r="B380" s="25">
        <v>97715</v>
      </c>
      <c r="C380" s="25" t="s">
        <v>294</v>
      </c>
      <c r="D380" s="25">
        <v>1000</v>
      </c>
      <c r="E380" s="25" t="s">
        <v>332</v>
      </c>
      <c r="F380" s="25" t="s">
        <v>3420</v>
      </c>
      <c r="G380" s="25">
        <v>1</v>
      </c>
      <c r="H380" s="25" t="s">
        <v>382</v>
      </c>
      <c r="I380" s="25">
        <v>14.5</v>
      </c>
      <c r="J380" s="25" t="s">
        <v>3420</v>
      </c>
      <c r="K380" s="25" t="s">
        <v>239</v>
      </c>
      <c r="L380" s="25" t="s">
        <v>239</v>
      </c>
      <c r="M380" s="25">
        <v>1</v>
      </c>
      <c r="N380" s="25">
        <v>1</v>
      </c>
      <c r="O380" s="25">
        <v>10000</v>
      </c>
      <c r="P380" s="25">
        <v>1</v>
      </c>
      <c r="Q380" s="25">
        <v>2</v>
      </c>
      <c r="R380" s="25">
        <v>14.5</v>
      </c>
      <c r="S380" s="25">
        <v>1</v>
      </c>
      <c r="T380" s="61">
        <v>45107</v>
      </c>
      <c r="U380" s="25"/>
      <c r="V380" s="8"/>
      <c r="W380" s="8"/>
      <c r="X380" s="8"/>
      <c r="Y380" s="8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</row>
    <row r="381" spans="1:176">
      <c r="A381" s="20" t="s">
        <v>445</v>
      </c>
      <c r="B381" s="20">
        <v>97027</v>
      </c>
      <c r="C381" s="20" t="s">
        <v>294</v>
      </c>
      <c r="D381" s="20">
        <v>250</v>
      </c>
      <c r="E381" s="20" t="s">
        <v>332</v>
      </c>
      <c r="F381" s="20" t="s">
        <v>3421</v>
      </c>
      <c r="G381" s="20">
        <v>18</v>
      </c>
      <c r="H381" s="20" t="s">
        <v>295</v>
      </c>
      <c r="I381" s="20">
        <v>0.81</v>
      </c>
      <c r="J381" s="20" t="s">
        <v>3421</v>
      </c>
      <c r="K381" s="20" t="s">
        <v>3422</v>
      </c>
      <c r="L381" s="20" t="s">
        <v>3422</v>
      </c>
      <c r="M381" s="20">
        <v>18</v>
      </c>
      <c r="N381" s="20">
        <v>1</v>
      </c>
      <c r="O381" s="20">
        <v>10000</v>
      </c>
      <c r="P381" s="20">
        <v>1</v>
      </c>
      <c r="Q381" s="20">
        <v>2</v>
      </c>
      <c r="R381" s="20">
        <v>14.5</v>
      </c>
      <c r="S381" s="20">
        <v>1</v>
      </c>
      <c r="T381" s="55">
        <v>45107</v>
      </c>
      <c r="U381" s="20"/>
      <c r="V381" s="8"/>
      <c r="W381" s="8"/>
      <c r="X381" s="8"/>
      <c r="Y381" s="8"/>
    </row>
    <row r="382" spans="1:176" s="83" customFormat="1">
      <c r="A382" s="25" t="s">
        <v>172</v>
      </c>
      <c r="B382" s="25">
        <v>97070</v>
      </c>
      <c r="C382" s="25" t="s">
        <v>294</v>
      </c>
      <c r="D382" s="25">
        <v>6000</v>
      </c>
      <c r="E382" s="25" t="s">
        <v>332</v>
      </c>
      <c r="F382" s="25" t="s">
        <v>3423</v>
      </c>
      <c r="G382" s="25">
        <v>6</v>
      </c>
      <c r="H382" s="25" t="s">
        <v>382</v>
      </c>
      <c r="I382" s="25">
        <v>2.42</v>
      </c>
      <c r="J382" s="25" t="s">
        <v>3423</v>
      </c>
      <c r="K382" s="25" t="s">
        <v>1959</v>
      </c>
      <c r="L382" s="25" t="s">
        <v>1959</v>
      </c>
      <c r="M382" s="25">
        <v>6</v>
      </c>
      <c r="N382" s="25">
        <v>1</v>
      </c>
      <c r="O382" s="25">
        <v>10000</v>
      </c>
      <c r="P382" s="25">
        <v>1</v>
      </c>
      <c r="Q382" s="25">
        <v>2</v>
      </c>
      <c r="R382" s="25">
        <v>14.5</v>
      </c>
      <c r="S382" s="25">
        <v>1</v>
      </c>
      <c r="T382" s="61">
        <v>45107</v>
      </c>
      <c r="U382" s="25"/>
      <c r="V382" s="8"/>
      <c r="W382" s="8"/>
      <c r="X382" s="8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</row>
    <row r="383" spans="1:176">
      <c r="A383" s="20" t="s">
        <v>1289</v>
      </c>
      <c r="B383" s="20">
        <v>98005</v>
      </c>
      <c r="C383" s="20" t="s">
        <v>294</v>
      </c>
      <c r="D383" s="20">
        <v>2000</v>
      </c>
      <c r="E383" s="20" t="s">
        <v>332</v>
      </c>
      <c r="F383" s="20" t="s">
        <v>3424</v>
      </c>
      <c r="G383" s="20">
        <v>1</v>
      </c>
      <c r="H383" s="20" t="s">
        <v>382</v>
      </c>
      <c r="I383" s="20">
        <v>14.6</v>
      </c>
      <c r="J383" s="20" t="s">
        <v>3424</v>
      </c>
      <c r="K383" s="20" t="s">
        <v>182</v>
      </c>
      <c r="L383" s="20" t="s">
        <v>182</v>
      </c>
      <c r="M383" s="20">
        <v>1</v>
      </c>
      <c r="N383" s="20">
        <v>1</v>
      </c>
      <c r="O383" s="20">
        <v>10000</v>
      </c>
      <c r="P383" s="20">
        <v>1</v>
      </c>
      <c r="Q383" s="20">
        <v>2</v>
      </c>
      <c r="R383" s="20">
        <v>14.6</v>
      </c>
      <c r="S383" s="20">
        <v>1</v>
      </c>
      <c r="T383" s="55">
        <v>45107</v>
      </c>
      <c r="U383" s="20"/>
      <c r="V383" s="8"/>
      <c r="W383" s="8"/>
      <c r="X383" s="8"/>
      <c r="Y383" s="8"/>
    </row>
    <row r="384" spans="1:176" s="83" customFormat="1">
      <c r="A384" s="25" t="s">
        <v>809</v>
      </c>
      <c r="B384" s="25">
        <v>97028</v>
      </c>
      <c r="C384" s="25" t="s">
        <v>294</v>
      </c>
      <c r="D384" s="25">
        <v>1000</v>
      </c>
      <c r="E384" s="25" t="s">
        <v>332</v>
      </c>
      <c r="F384" s="25" t="s">
        <v>3425</v>
      </c>
      <c r="G384" s="25">
        <v>5</v>
      </c>
      <c r="H384" s="25" t="s">
        <v>382</v>
      </c>
      <c r="I384" s="25">
        <v>2.95</v>
      </c>
      <c r="J384" s="25" t="s">
        <v>3425</v>
      </c>
      <c r="K384" s="25" t="s">
        <v>232</v>
      </c>
      <c r="L384" s="25" t="s">
        <v>232</v>
      </c>
      <c r="M384" s="25">
        <v>5</v>
      </c>
      <c r="N384" s="25">
        <v>1</v>
      </c>
      <c r="O384" s="25">
        <v>10000</v>
      </c>
      <c r="P384" s="25">
        <v>1</v>
      </c>
      <c r="Q384" s="25">
        <v>2</v>
      </c>
      <c r="R384" s="25">
        <v>14.75</v>
      </c>
      <c r="S384" s="25">
        <v>1</v>
      </c>
      <c r="T384" s="61">
        <v>45107</v>
      </c>
      <c r="U384" s="25"/>
      <c r="V384" s="8"/>
      <c r="W384" s="8"/>
      <c r="X384" s="8"/>
      <c r="Y384" s="8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</row>
    <row r="385" spans="1:176">
      <c r="A385" s="20" t="s">
        <v>638</v>
      </c>
      <c r="B385" s="20">
        <v>97076</v>
      </c>
      <c r="C385" s="20" t="s">
        <v>294</v>
      </c>
      <c r="D385" s="20">
        <v>10000</v>
      </c>
      <c r="E385" s="20" t="s">
        <v>332</v>
      </c>
      <c r="F385" s="20" t="s">
        <v>3426</v>
      </c>
      <c r="G385" s="20">
        <v>10</v>
      </c>
      <c r="H385" s="20" t="s">
        <v>382</v>
      </c>
      <c r="I385" s="20">
        <v>1.48</v>
      </c>
      <c r="J385" s="20" t="s">
        <v>3426</v>
      </c>
      <c r="K385" s="20" t="s">
        <v>2597</v>
      </c>
      <c r="L385" s="20" t="s">
        <v>2597</v>
      </c>
      <c r="M385" s="20">
        <v>10</v>
      </c>
      <c r="N385" s="20">
        <v>1</v>
      </c>
      <c r="O385" s="20">
        <v>10000</v>
      </c>
      <c r="P385" s="20">
        <v>1</v>
      </c>
      <c r="Q385" s="20">
        <v>2</v>
      </c>
      <c r="R385" s="20">
        <v>14.75</v>
      </c>
      <c r="S385" s="20">
        <v>1</v>
      </c>
      <c r="T385" s="55">
        <v>45107</v>
      </c>
      <c r="U385" s="20"/>
      <c r="V385" s="8"/>
      <c r="W385" s="8"/>
      <c r="X385" s="8"/>
      <c r="Y385" s="8"/>
    </row>
    <row r="386" spans="1:176" s="83" customFormat="1">
      <c r="A386" s="25" t="s">
        <v>1437</v>
      </c>
      <c r="B386" s="25">
        <v>97025</v>
      </c>
      <c r="C386" s="25" t="s">
        <v>294</v>
      </c>
      <c r="D386" s="25">
        <v>5000</v>
      </c>
      <c r="E386" s="25" t="s">
        <v>332</v>
      </c>
      <c r="F386" s="25" t="s">
        <v>1439</v>
      </c>
      <c r="G386" s="25">
        <v>5</v>
      </c>
      <c r="H386" s="25" t="s">
        <v>382</v>
      </c>
      <c r="I386" s="25">
        <v>3</v>
      </c>
      <c r="J386" s="25" t="s">
        <v>1439</v>
      </c>
      <c r="K386" s="25" t="s">
        <v>232</v>
      </c>
      <c r="L386" s="25" t="s">
        <v>232</v>
      </c>
      <c r="M386" s="25">
        <v>5</v>
      </c>
      <c r="N386" s="25">
        <v>1</v>
      </c>
      <c r="O386" s="25">
        <v>10000</v>
      </c>
      <c r="P386" s="25">
        <v>1</v>
      </c>
      <c r="Q386" s="25">
        <v>2</v>
      </c>
      <c r="R386" s="25">
        <v>15</v>
      </c>
      <c r="S386" s="25">
        <v>1</v>
      </c>
      <c r="T386" s="61">
        <v>45107</v>
      </c>
      <c r="U386" s="25"/>
      <c r="V386" s="8"/>
      <c r="W386" s="8"/>
      <c r="X386" s="8"/>
      <c r="Y386" s="8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</row>
    <row r="387" spans="1:176">
      <c r="A387" s="20" t="s">
        <v>783</v>
      </c>
      <c r="B387" s="20">
        <v>97253</v>
      </c>
      <c r="C387" s="20" t="s">
        <v>294</v>
      </c>
      <c r="D387" s="20">
        <v>5000</v>
      </c>
      <c r="E387" s="20" t="s">
        <v>332</v>
      </c>
      <c r="F387" s="20" t="s">
        <v>1463</v>
      </c>
      <c r="G387" s="20">
        <v>5</v>
      </c>
      <c r="H387" s="20" t="s">
        <v>382</v>
      </c>
      <c r="I387" s="20">
        <v>3</v>
      </c>
      <c r="J387" s="20" t="s">
        <v>1463</v>
      </c>
      <c r="K387" s="20" t="s">
        <v>232</v>
      </c>
      <c r="L387" s="20" t="s">
        <v>232</v>
      </c>
      <c r="M387" s="20">
        <v>5</v>
      </c>
      <c r="N387" s="20">
        <v>1</v>
      </c>
      <c r="O387" s="20">
        <v>10000</v>
      </c>
      <c r="P387" s="20">
        <v>1</v>
      </c>
      <c r="Q387" s="20">
        <v>2</v>
      </c>
      <c r="R387" s="20">
        <v>15</v>
      </c>
      <c r="S387" s="20">
        <v>1</v>
      </c>
      <c r="T387" s="55">
        <v>45107</v>
      </c>
      <c r="U387" s="20"/>
      <c r="V387" s="8"/>
      <c r="W387" s="8"/>
      <c r="X387" s="8"/>
      <c r="Y387" s="8"/>
    </row>
    <row r="388" spans="1:176" s="83" customFormat="1">
      <c r="A388" s="25" t="s">
        <v>3427</v>
      </c>
      <c r="B388" s="25">
        <v>735002</v>
      </c>
      <c r="C388" s="25" t="s">
        <v>1243</v>
      </c>
      <c r="D388" s="25">
        <v>1000</v>
      </c>
      <c r="E388" s="25" t="s">
        <v>327</v>
      </c>
      <c r="F388" s="25" t="s">
        <v>3428</v>
      </c>
      <c r="G388" s="25">
        <v>1</v>
      </c>
      <c r="H388" s="25" t="s">
        <v>329</v>
      </c>
      <c r="I388" s="25">
        <v>1.25</v>
      </c>
      <c r="J388" s="25" t="s">
        <v>3428</v>
      </c>
      <c r="K388" s="25" t="s">
        <v>3301</v>
      </c>
      <c r="L388" s="25" t="s">
        <v>3301</v>
      </c>
      <c r="M388" s="25">
        <v>1</v>
      </c>
      <c r="N388" s="25">
        <v>12</v>
      </c>
      <c r="O388" s="25">
        <v>10000</v>
      </c>
      <c r="P388" s="25">
        <v>1</v>
      </c>
      <c r="Q388" s="25">
        <v>2</v>
      </c>
      <c r="R388" s="25">
        <v>15</v>
      </c>
      <c r="S388" s="25">
        <v>1</v>
      </c>
      <c r="T388" s="61">
        <v>45107</v>
      </c>
      <c r="U388" s="25"/>
      <c r="V388" s="8"/>
      <c r="W388" s="8"/>
      <c r="X388" s="8"/>
      <c r="Y388" s="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</row>
    <row r="389" spans="1:176">
      <c r="A389" s="20" t="s">
        <v>1392</v>
      </c>
      <c r="B389" s="20" t="s">
        <v>3429</v>
      </c>
      <c r="C389" s="20" t="s">
        <v>294</v>
      </c>
      <c r="D389" s="20">
        <v>800</v>
      </c>
      <c r="E389" s="20" t="s">
        <v>332</v>
      </c>
      <c r="F389" s="20" t="s">
        <v>3430</v>
      </c>
      <c r="G389" s="20">
        <v>1</v>
      </c>
      <c r="H389" s="20" t="s">
        <v>295</v>
      </c>
      <c r="I389" s="20">
        <v>15</v>
      </c>
      <c r="J389" s="20" t="s">
        <v>3430</v>
      </c>
      <c r="K389" s="20" t="s">
        <v>3431</v>
      </c>
      <c r="L389" s="20" t="s">
        <v>3431</v>
      </c>
      <c r="M389" s="20">
        <v>1</v>
      </c>
      <c r="N389" s="20">
        <v>1</v>
      </c>
      <c r="O389" s="20">
        <v>10000</v>
      </c>
      <c r="P389" s="20">
        <v>1</v>
      </c>
      <c r="Q389" s="20">
        <v>2</v>
      </c>
      <c r="R389" s="20">
        <v>15</v>
      </c>
      <c r="S389" s="20">
        <v>1</v>
      </c>
      <c r="T389" s="55">
        <v>45107</v>
      </c>
      <c r="U389" s="20"/>
      <c r="V389" s="8"/>
      <c r="W389" s="8"/>
      <c r="X389" s="8"/>
      <c r="Y389" s="8"/>
    </row>
    <row r="390" spans="1:176" s="83" customFormat="1">
      <c r="A390" s="25" t="s">
        <v>3432</v>
      </c>
      <c r="B390" s="25">
        <v>735005</v>
      </c>
      <c r="C390" s="25" t="s">
        <v>1243</v>
      </c>
      <c r="D390" s="25">
        <v>1000</v>
      </c>
      <c r="E390" s="25" t="s">
        <v>327</v>
      </c>
      <c r="F390" s="25" t="s">
        <v>3433</v>
      </c>
      <c r="G390" s="25">
        <v>1</v>
      </c>
      <c r="H390" s="25" t="s">
        <v>329</v>
      </c>
      <c r="I390" s="25">
        <v>1.25</v>
      </c>
      <c r="J390" s="25" t="s">
        <v>3433</v>
      </c>
      <c r="K390" s="25" t="s">
        <v>3301</v>
      </c>
      <c r="L390" s="25" t="s">
        <v>3301</v>
      </c>
      <c r="M390" s="25">
        <v>1</v>
      </c>
      <c r="N390" s="25">
        <v>12</v>
      </c>
      <c r="O390" s="25">
        <v>10000</v>
      </c>
      <c r="P390" s="25">
        <v>1</v>
      </c>
      <c r="Q390" s="25">
        <v>2</v>
      </c>
      <c r="R390" s="25">
        <v>15</v>
      </c>
      <c r="S390" s="25">
        <v>1</v>
      </c>
      <c r="T390" s="61">
        <v>45107</v>
      </c>
      <c r="U390" s="25"/>
      <c r="V390" s="8"/>
      <c r="W390" s="8"/>
      <c r="X390" s="8"/>
      <c r="Y390" s="8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</row>
    <row r="391" spans="1:176">
      <c r="A391" s="20" t="s">
        <v>920</v>
      </c>
      <c r="B391" s="20">
        <v>98070</v>
      </c>
      <c r="C391" s="20" t="s">
        <v>294</v>
      </c>
      <c r="D391" s="20">
        <v>5000</v>
      </c>
      <c r="E391" s="20" t="s">
        <v>332</v>
      </c>
      <c r="F391" s="20" t="s">
        <v>3434</v>
      </c>
      <c r="G391" s="20">
        <v>5</v>
      </c>
      <c r="H391" s="20" t="s">
        <v>382</v>
      </c>
      <c r="I391" s="20">
        <v>3</v>
      </c>
      <c r="J391" s="20" t="s">
        <v>3434</v>
      </c>
      <c r="K391" s="20" t="s">
        <v>232</v>
      </c>
      <c r="L391" s="20" t="s">
        <v>232</v>
      </c>
      <c r="M391" s="20">
        <v>5</v>
      </c>
      <c r="N391" s="20">
        <v>1</v>
      </c>
      <c r="O391" s="20">
        <v>10000</v>
      </c>
      <c r="P391" s="20">
        <v>1</v>
      </c>
      <c r="Q391" s="20">
        <v>2</v>
      </c>
      <c r="R391" s="20">
        <v>15</v>
      </c>
      <c r="S391" s="20">
        <v>1</v>
      </c>
      <c r="T391" s="55">
        <v>45107</v>
      </c>
      <c r="U391" s="20"/>
      <c r="V391" s="8"/>
      <c r="W391" s="8"/>
      <c r="X391" s="8"/>
      <c r="Y391" s="8"/>
    </row>
    <row r="392" spans="1:176" s="83" customFormat="1">
      <c r="A392" s="25" t="s">
        <v>251</v>
      </c>
      <c r="B392" s="25">
        <v>98317</v>
      </c>
      <c r="C392" s="25" t="s">
        <v>294</v>
      </c>
      <c r="D392" s="25">
        <v>9000</v>
      </c>
      <c r="E392" s="25" t="s">
        <v>332</v>
      </c>
      <c r="F392" s="25" t="s">
        <v>3435</v>
      </c>
      <c r="G392" s="25">
        <v>9</v>
      </c>
      <c r="H392" s="25" t="s">
        <v>382</v>
      </c>
      <c r="I392" s="25">
        <v>1.67</v>
      </c>
      <c r="J392" s="25" t="s">
        <v>3435</v>
      </c>
      <c r="K392" s="25" t="s">
        <v>3436</v>
      </c>
      <c r="L392" s="25" t="s">
        <v>3436</v>
      </c>
      <c r="M392" s="25">
        <v>9</v>
      </c>
      <c r="N392" s="25">
        <v>1</v>
      </c>
      <c r="O392" s="25">
        <v>10000</v>
      </c>
      <c r="P392" s="25">
        <v>1</v>
      </c>
      <c r="Q392" s="25">
        <v>2</v>
      </c>
      <c r="R392" s="25">
        <v>15</v>
      </c>
      <c r="S392" s="25">
        <v>1</v>
      </c>
      <c r="T392" s="61">
        <v>45107</v>
      </c>
      <c r="U392" s="25"/>
      <c r="V392" s="8"/>
      <c r="W392" s="8"/>
      <c r="X392" s="8"/>
      <c r="Y392" s="8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</row>
    <row r="393" spans="1:176">
      <c r="A393" s="20" t="s">
        <v>442</v>
      </c>
      <c r="B393" s="20">
        <v>97048</v>
      </c>
      <c r="C393" s="20" t="s">
        <v>294</v>
      </c>
      <c r="D393" s="20">
        <v>1</v>
      </c>
      <c r="E393" s="20" t="s">
        <v>295</v>
      </c>
      <c r="F393" s="20" t="s">
        <v>3437</v>
      </c>
      <c r="G393" s="20">
        <v>9</v>
      </c>
      <c r="H393" s="20" t="s">
        <v>295</v>
      </c>
      <c r="I393" s="20">
        <v>1.67</v>
      </c>
      <c r="J393" s="20" t="s">
        <v>3437</v>
      </c>
      <c r="K393" s="20" t="s">
        <v>3256</v>
      </c>
      <c r="L393" s="20" t="s">
        <v>3256</v>
      </c>
      <c r="M393" s="20">
        <v>9</v>
      </c>
      <c r="N393" s="20">
        <v>1</v>
      </c>
      <c r="O393" s="20">
        <v>10000</v>
      </c>
      <c r="P393" s="20">
        <v>1</v>
      </c>
      <c r="Q393" s="20">
        <v>2</v>
      </c>
      <c r="R393" s="20">
        <v>15</v>
      </c>
      <c r="S393" s="20">
        <v>1</v>
      </c>
      <c r="T393" s="55">
        <v>45107</v>
      </c>
      <c r="U393" s="20"/>
      <c r="V393" s="8"/>
      <c r="W393" s="8"/>
      <c r="X393" s="8"/>
      <c r="Y393" s="8"/>
    </row>
    <row r="394" spans="1:176" s="83" customFormat="1">
      <c r="A394" s="25" t="s">
        <v>194</v>
      </c>
      <c r="B394" s="25">
        <v>97087</v>
      </c>
      <c r="C394" s="25" t="s">
        <v>294</v>
      </c>
      <c r="D394" s="25">
        <v>1</v>
      </c>
      <c r="E394" s="25" t="s">
        <v>295</v>
      </c>
      <c r="F394" s="25" t="s">
        <v>3438</v>
      </c>
      <c r="G394" s="25">
        <v>8</v>
      </c>
      <c r="H394" s="25" t="s">
        <v>295</v>
      </c>
      <c r="I394" s="25">
        <v>1.88</v>
      </c>
      <c r="J394" s="25" t="s">
        <v>3438</v>
      </c>
      <c r="K394" s="25" t="s">
        <v>3439</v>
      </c>
      <c r="L394" s="25" t="s">
        <v>3439</v>
      </c>
      <c r="M394" s="25">
        <v>8</v>
      </c>
      <c r="N394" s="25">
        <v>1</v>
      </c>
      <c r="O394" s="25">
        <v>10000</v>
      </c>
      <c r="P394" s="25">
        <v>1</v>
      </c>
      <c r="Q394" s="25">
        <v>2</v>
      </c>
      <c r="R394" s="25">
        <v>15</v>
      </c>
      <c r="S394" s="25">
        <v>1</v>
      </c>
      <c r="T394" s="61">
        <v>45107</v>
      </c>
      <c r="U394" s="25"/>
      <c r="V394" s="8"/>
      <c r="W394" s="8"/>
      <c r="X394" s="8"/>
      <c r="Y394" s="8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</row>
    <row r="395" spans="1:176">
      <c r="A395" s="20" t="s">
        <v>2326</v>
      </c>
      <c r="B395" s="20" t="s">
        <v>3440</v>
      </c>
      <c r="C395" s="20" t="s">
        <v>294</v>
      </c>
      <c r="D395" s="20">
        <v>1000</v>
      </c>
      <c r="E395" s="20" t="s">
        <v>332</v>
      </c>
      <c r="F395" s="20" t="s">
        <v>3441</v>
      </c>
      <c r="G395" s="20">
        <v>1</v>
      </c>
      <c r="H395" s="20" t="s">
        <v>382</v>
      </c>
      <c r="I395" s="20">
        <v>15.5</v>
      </c>
      <c r="J395" s="20" t="s">
        <v>3441</v>
      </c>
      <c r="K395" s="20" t="s">
        <v>3060</v>
      </c>
      <c r="L395" s="20" t="s">
        <v>3060</v>
      </c>
      <c r="M395" s="20">
        <v>1</v>
      </c>
      <c r="N395" s="20">
        <v>1</v>
      </c>
      <c r="O395" s="20">
        <v>10000</v>
      </c>
      <c r="P395" s="20">
        <v>1</v>
      </c>
      <c r="Q395" s="20">
        <v>2</v>
      </c>
      <c r="R395" s="20">
        <v>15.5</v>
      </c>
      <c r="S395" s="20">
        <v>1</v>
      </c>
      <c r="T395" s="55">
        <v>45107</v>
      </c>
      <c r="U395" s="20"/>
      <c r="V395" s="8"/>
      <c r="W395" s="8"/>
      <c r="X395" s="8"/>
      <c r="Y395" s="8"/>
    </row>
    <row r="396" spans="1:176" s="83" customFormat="1">
      <c r="A396" s="25" t="s">
        <v>1250</v>
      </c>
      <c r="B396" s="25">
        <v>97176</v>
      </c>
      <c r="C396" s="25" t="s">
        <v>294</v>
      </c>
      <c r="D396" s="25">
        <v>5000</v>
      </c>
      <c r="E396" s="25" t="s">
        <v>332</v>
      </c>
      <c r="F396" s="25" t="s">
        <v>3442</v>
      </c>
      <c r="G396" s="25">
        <v>5</v>
      </c>
      <c r="H396" s="25" t="s">
        <v>382</v>
      </c>
      <c r="I396" s="25">
        <v>3.1</v>
      </c>
      <c r="J396" s="25" t="s">
        <v>3442</v>
      </c>
      <c r="K396" s="25" t="s">
        <v>232</v>
      </c>
      <c r="L396" s="25" t="s">
        <v>232</v>
      </c>
      <c r="M396" s="25">
        <v>5</v>
      </c>
      <c r="N396" s="25">
        <v>1</v>
      </c>
      <c r="O396" s="25">
        <v>10000</v>
      </c>
      <c r="P396" s="25">
        <v>1</v>
      </c>
      <c r="Q396" s="25">
        <v>2</v>
      </c>
      <c r="R396" s="25">
        <v>15.5</v>
      </c>
      <c r="S396" s="25">
        <v>1</v>
      </c>
      <c r="T396" s="61">
        <v>45107</v>
      </c>
      <c r="U396" s="25"/>
      <c r="V396" s="8"/>
      <c r="W396" s="8"/>
      <c r="X396" s="8"/>
      <c r="Y396" s="8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</row>
    <row r="397" spans="1:176">
      <c r="A397" s="20" t="s">
        <v>409</v>
      </c>
      <c r="B397" s="20">
        <v>97709</v>
      </c>
      <c r="C397" s="20" t="s">
        <v>294</v>
      </c>
      <c r="D397" s="20">
        <v>1000</v>
      </c>
      <c r="E397" s="20" t="s">
        <v>332</v>
      </c>
      <c r="F397" s="20" t="s">
        <v>3443</v>
      </c>
      <c r="G397" s="20">
        <v>1</v>
      </c>
      <c r="H397" s="20" t="s">
        <v>382</v>
      </c>
      <c r="I397" s="20">
        <v>15.5</v>
      </c>
      <c r="J397" s="20" t="s">
        <v>3443</v>
      </c>
      <c r="K397" s="20" t="s">
        <v>239</v>
      </c>
      <c r="L397" s="20" t="s">
        <v>239</v>
      </c>
      <c r="M397" s="20">
        <v>1</v>
      </c>
      <c r="N397" s="20">
        <v>1</v>
      </c>
      <c r="O397" s="20">
        <v>10000</v>
      </c>
      <c r="P397" s="20">
        <v>1</v>
      </c>
      <c r="Q397" s="20">
        <v>2</v>
      </c>
      <c r="R397" s="20">
        <v>15.5</v>
      </c>
      <c r="S397" s="20">
        <v>1</v>
      </c>
      <c r="T397" s="55">
        <v>45107</v>
      </c>
      <c r="U397" s="20"/>
      <c r="V397" s="8"/>
      <c r="W397" s="8"/>
      <c r="X397" s="8"/>
      <c r="Y397" s="8"/>
    </row>
    <row r="398" spans="1:176" s="83" customFormat="1">
      <c r="A398" s="25" t="s">
        <v>492</v>
      </c>
      <c r="B398" s="25">
        <v>95013</v>
      </c>
      <c r="C398" s="25" t="s">
        <v>294</v>
      </c>
      <c r="D398" s="25">
        <v>1</v>
      </c>
      <c r="E398" s="25" t="s">
        <v>295</v>
      </c>
      <c r="F398" s="25" t="s">
        <v>3444</v>
      </c>
      <c r="G398" s="25">
        <v>8</v>
      </c>
      <c r="H398" s="25" t="s">
        <v>295</v>
      </c>
      <c r="I398" s="25">
        <v>1.94</v>
      </c>
      <c r="J398" s="25" t="s">
        <v>3444</v>
      </c>
      <c r="K398" s="25" t="s">
        <v>3439</v>
      </c>
      <c r="L398" s="25" t="s">
        <v>3439</v>
      </c>
      <c r="M398" s="25">
        <v>8</v>
      </c>
      <c r="N398" s="25">
        <v>1</v>
      </c>
      <c r="O398" s="25">
        <v>10000</v>
      </c>
      <c r="P398" s="25">
        <v>1</v>
      </c>
      <c r="Q398" s="25">
        <v>2</v>
      </c>
      <c r="R398" s="25">
        <v>15.5</v>
      </c>
      <c r="S398" s="25">
        <v>1</v>
      </c>
      <c r="T398" s="61">
        <v>45107</v>
      </c>
      <c r="U398" s="25"/>
      <c r="V398" s="8"/>
      <c r="W398" s="8"/>
      <c r="X398" s="8"/>
      <c r="Y398" s="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</row>
    <row r="399" spans="1:176">
      <c r="A399" s="20" t="s">
        <v>3445</v>
      </c>
      <c r="B399" s="20" t="s">
        <v>3446</v>
      </c>
      <c r="C399" s="20" t="s">
        <v>294</v>
      </c>
      <c r="D399" s="20">
        <v>1000</v>
      </c>
      <c r="E399" s="20" t="s">
        <v>332</v>
      </c>
      <c r="F399" s="20" t="s">
        <v>3447</v>
      </c>
      <c r="G399" s="20">
        <v>1</v>
      </c>
      <c r="H399" s="20" t="s">
        <v>382</v>
      </c>
      <c r="I399" s="20">
        <v>15.5</v>
      </c>
      <c r="J399" s="20" t="s">
        <v>3447</v>
      </c>
      <c r="K399" s="20" t="s">
        <v>229</v>
      </c>
      <c r="L399" s="20" t="s">
        <v>229</v>
      </c>
      <c r="M399" s="20">
        <v>1</v>
      </c>
      <c r="N399" s="20">
        <v>1</v>
      </c>
      <c r="O399" s="20">
        <v>10000</v>
      </c>
      <c r="P399" s="20">
        <v>1</v>
      </c>
      <c r="Q399" s="20">
        <v>2</v>
      </c>
      <c r="R399" s="20">
        <v>15.5</v>
      </c>
      <c r="S399" s="20">
        <v>1</v>
      </c>
      <c r="T399" s="55">
        <v>45107</v>
      </c>
      <c r="U399" s="20"/>
      <c r="V399" s="8"/>
      <c r="W399" s="8"/>
      <c r="X399" s="8"/>
      <c r="Y399" s="8"/>
    </row>
    <row r="400" spans="1:176" s="83" customFormat="1">
      <c r="A400" s="25" t="s">
        <v>3448</v>
      </c>
      <c r="B400" s="25" t="s">
        <v>3449</v>
      </c>
      <c r="C400" s="25" t="s">
        <v>294</v>
      </c>
      <c r="D400" s="25">
        <v>1000</v>
      </c>
      <c r="E400" s="25" t="s">
        <v>332</v>
      </c>
      <c r="F400" s="25" t="s">
        <v>3450</v>
      </c>
      <c r="G400" s="25">
        <v>1</v>
      </c>
      <c r="H400" s="25" t="s">
        <v>382</v>
      </c>
      <c r="I400" s="25">
        <v>15.5</v>
      </c>
      <c r="J400" s="25" t="s">
        <v>3450</v>
      </c>
      <c r="K400" s="25" t="s">
        <v>229</v>
      </c>
      <c r="L400" s="25" t="s">
        <v>229</v>
      </c>
      <c r="M400" s="25">
        <v>1</v>
      </c>
      <c r="N400" s="25">
        <v>1</v>
      </c>
      <c r="O400" s="25">
        <v>10000</v>
      </c>
      <c r="P400" s="25">
        <v>1</v>
      </c>
      <c r="Q400" s="25">
        <v>2</v>
      </c>
      <c r="R400" s="25">
        <v>15.5</v>
      </c>
      <c r="S400" s="25">
        <v>1</v>
      </c>
      <c r="T400" s="61">
        <v>45107</v>
      </c>
      <c r="U400" s="25"/>
      <c r="V400" s="8"/>
      <c r="W400" s="8"/>
      <c r="X400" s="8"/>
      <c r="Y400" s="8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</row>
    <row r="401" spans="1:176">
      <c r="A401" s="20" t="s">
        <v>1278</v>
      </c>
      <c r="B401" s="20" t="s">
        <v>3451</v>
      </c>
      <c r="C401" s="20" t="s">
        <v>294</v>
      </c>
      <c r="D401" s="20">
        <v>2000</v>
      </c>
      <c r="E401" s="20" t="s">
        <v>332</v>
      </c>
      <c r="F401" s="20" t="s">
        <v>3452</v>
      </c>
      <c r="G401" s="20">
        <v>2</v>
      </c>
      <c r="H401" s="20" t="s">
        <v>382</v>
      </c>
      <c r="I401" s="20">
        <v>8</v>
      </c>
      <c r="J401" s="20" t="s">
        <v>3452</v>
      </c>
      <c r="K401" s="20" t="s">
        <v>3137</v>
      </c>
      <c r="L401" s="20" t="s">
        <v>3137</v>
      </c>
      <c r="M401" s="20">
        <v>2</v>
      </c>
      <c r="N401" s="20">
        <v>1</v>
      </c>
      <c r="O401" s="20">
        <v>10000</v>
      </c>
      <c r="P401" s="20">
        <v>1</v>
      </c>
      <c r="Q401" s="20">
        <v>2</v>
      </c>
      <c r="R401" s="20">
        <v>16</v>
      </c>
      <c r="S401" s="20">
        <v>1</v>
      </c>
      <c r="T401" s="55">
        <v>45107</v>
      </c>
      <c r="U401" s="20"/>
      <c r="V401" s="8"/>
      <c r="W401" s="8"/>
      <c r="X401" s="8"/>
      <c r="Y401" s="8"/>
    </row>
    <row r="402" spans="1:176" s="83" customFormat="1">
      <c r="A402" s="25" t="s">
        <v>477</v>
      </c>
      <c r="B402" s="25">
        <v>97079</v>
      </c>
      <c r="C402" s="25" t="s">
        <v>294</v>
      </c>
      <c r="D402" s="25">
        <v>1</v>
      </c>
      <c r="E402" s="25" t="s">
        <v>295</v>
      </c>
      <c r="F402" s="25" t="s">
        <v>3453</v>
      </c>
      <c r="G402" s="25">
        <v>6</v>
      </c>
      <c r="H402" s="25" t="s">
        <v>295</v>
      </c>
      <c r="I402" s="25">
        <v>2.67</v>
      </c>
      <c r="J402" s="25" t="s">
        <v>3453</v>
      </c>
      <c r="K402" s="25" t="s">
        <v>215</v>
      </c>
      <c r="L402" s="25" t="s">
        <v>215</v>
      </c>
      <c r="M402" s="25">
        <v>6</v>
      </c>
      <c r="N402" s="25">
        <v>1</v>
      </c>
      <c r="O402" s="25">
        <v>10000</v>
      </c>
      <c r="P402" s="25">
        <v>1</v>
      </c>
      <c r="Q402" s="25">
        <v>2</v>
      </c>
      <c r="R402" s="25">
        <v>16</v>
      </c>
      <c r="S402" s="25">
        <v>1</v>
      </c>
      <c r="T402" s="61">
        <v>45107</v>
      </c>
      <c r="U402" s="25"/>
      <c r="V402" s="8"/>
      <c r="W402" s="8"/>
      <c r="X402" s="8"/>
      <c r="Y402" s="8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</row>
    <row r="403" spans="1:176">
      <c r="A403" s="20" t="s">
        <v>3454</v>
      </c>
      <c r="B403" s="20" t="s">
        <v>3455</v>
      </c>
      <c r="C403" s="20" t="s">
        <v>294</v>
      </c>
      <c r="D403" s="20">
        <v>2000</v>
      </c>
      <c r="E403" s="20" t="s">
        <v>332</v>
      </c>
      <c r="F403" s="20" t="s">
        <v>3456</v>
      </c>
      <c r="G403" s="20">
        <v>2</v>
      </c>
      <c r="H403" s="20" t="s">
        <v>382</v>
      </c>
      <c r="I403" s="20">
        <v>8</v>
      </c>
      <c r="J403" s="20" t="s">
        <v>3456</v>
      </c>
      <c r="K403" s="20" t="s">
        <v>3137</v>
      </c>
      <c r="L403" s="20" t="s">
        <v>3137</v>
      </c>
      <c r="M403" s="20">
        <v>2</v>
      </c>
      <c r="N403" s="20">
        <v>1</v>
      </c>
      <c r="O403" s="20">
        <v>10000</v>
      </c>
      <c r="P403" s="20">
        <v>1</v>
      </c>
      <c r="Q403" s="20">
        <v>2</v>
      </c>
      <c r="R403" s="20">
        <v>16</v>
      </c>
      <c r="S403" s="20">
        <v>1</v>
      </c>
      <c r="T403" s="55">
        <v>45107</v>
      </c>
      <c r="U403" s="20"/>
      <c r="V403" s="8"/>
      <c r="W403" s="8"/>
      <c r="X403" s="8"/>
      <c r="Y403" s="8"/>
    </row>
    <row r="404" spans="1:176" s="83" customFormat="1">
      <c r="A404" s="25" t="s">
        <v>2688</v>
      </c>
      <c r="B404" s="25">
        <v>97056</v>
      </c>
      <c r="C404" s="25" t="s">
        <v>294</v>
      </c>
      <c r="D404" s="25">
        <v>1</v>
      </c>
      <c r="E404" s="25" t="s">
        <v>295</v>
      </c>
      <c r="F404" s="25" t="s">
        <v>3457</v>
      </c>
      <c r="G404" s="25">
        <v>9</v>
      </c>
      <c r="H404" s="25" t="s">
        <v>295</v>
      </c>
      <c r="I404" s="25">
        <v>1.78</v>
      </c>
      <c r="J404" s="25" t="s">
        <v>3457</v>
      </c>
      <c r="K404" s="25" t="s">
        <v>295</v>
      </c>
      <c r="L404" s="25" t="s">
        <v>295</v>
      </c>
      <c r="M404" s="25">
        <v>9</v>
      </c>
      <c r="N404" s="25">
        <v>1</v>
      </c>
      <c r="O404" s="25">
        <v>10000</v>
      </c>
      <c r="P404" s="25">
        <v>1</v>
      </c>
      <c r="Q404" s="25">
        <v>2</v>
      </c>
      <c r="R404" s="25">
        <v>16</v>
      </c>
      <c r="S404" s="25">
        <v>1</v>
      </c>
      <c r="T404" s="61">
        <v>45107</v>
      </c>
      <c r="U404" s="25"/>
      <c r="V404" s="8"/>
      <c r="W404" s="8"/>
      <c r="X404" s="8"/>
      <c r="Y404" s="8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</row>
    <row r="405" spans="1:176">
      <c r="A405" s="20">
        <v>97056</v>
      </c>
      <c r="B405" s="20">
        <v>97056</v>
      </c>
      <c r="C405" s="20" t="s">
        <v>294</v>
      </c>
      <c r="D405" s="20">
        <v>1</v>
      </c>
      <c r="E405" s="20" t="s">
        <v>295</v>
      </c>
      <c r="F405" s="20" t="s">
        <v>3457</v>
      </c>
      <c r="G405" s="20">
        <v>9</v>
      </c>
      <c r="H405" s="20" t="s">
        <v>295</v>
      </c>
      <c r="I405" s="20">
        <v>1.78</v>
      </c>
      <c r="J405" s="20" t="s">
        <v>3457</v>
      </c>
      <c r="K405" s="20" t="s">
        <v>295</v>
      </c>
      <c r="L405" s="20" t="s">
        <v>295</v>
      </c>
      <c r="M405" s="20">
        <v>9</v>
      </c>
      <c r="N405" s="20">
        <v>1</v>
      </c>
      <c r="O405" s="20">
        <v>10000</v>
      </c>
      <c r="P405" s="20">
        <v>1</v>
      </c>
      <c r="Q405" s="20">
        <v>2</v>
      </c>
      <c r="R405" s="20">
        <v>16</v>
      </c>
      <c r="S405" s="20">
        <v>1</v>
      </c>
      <c r="T405" s="55">
        <v>45107</v>
      </c>
      <c r="U405" s="20"/>
      <c r="V405" s="8"/>
      <c r="W405" s="8"/>
      <c r="X405" s="8"/>
      <c r="Y405" s="8"/>
    </row>
    <row r="406" spans="1:176" s="83" customFormat="1">
      <c r="A406" s="25" t="s">
        <v>3458</v>
      </c>
      <c r="B406" s="25">
        <v>97056</v>
      </c>
      <c r="C406" s="25" t="s">
        <v>294</v>
      </c>
      <c r="D406" s="25">
        <v>1</v>
      </c>
      <c r="E406" s="25" t="s">
        <v>295</v>
      </c>
      <c r="F406" s="25" t="s">
        <v>3457</v>
      </c>
      <c r="G406" s="25">
        <v>9</v>
      </c>
      <c r="H406" s="25" t="s">
        <v>295</v>
      </c>
      <c r="I406" s="25">
        <v>1.78</v>
      </c>
      <c r="J406" s="25" t="s">
        <v>3457</v>
      </c>
      <c r="K406" s="25" t="s">
        <v>295</v>
      </c>
      <c r="L406" s="25" t="s">
        <v>295</v>
      </c>
      <c r="M406" s="25">
        <v>9</v>
      </c>
      <c r="N406" s="25">
        <v>1</v>
      </c>
      <c r="O406" s="25">
        <v>10000</v>
      </c>
      <c r="P406" s="25">
        <v>1</v>
      </c>
      <c r="Q406" s="25">
        <v>2</v>
      </c>
      <c r="R406" s="25">
        <v>16</v>
      </c>
      <c r="S406" s="25">
        <v>1</v>
      </c>
      <c r="T406" s="61">
        <v>45107</v>
      </c>
      <c r="U406" s="25"/>
      <c r="V406" s="8"/>
      <c r="W406" s="8"/>
      <c r="X406" s="8"/>
      <c r="Y406" s="8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</row>
    <row r="407" spans="1:176">
      <c r="A407" s="20" t="s">
        <v>3114</v>
      </c>
      <c r="B407" s="20">
        <v>98046</v>
      </c>
      <c r="C407" s="20" t="s">
        <v>294</v>
      </c>
      <c r="D407" s="20">
        <v>5000</v>
      </c>
      <c r="E407" s="20" t="s">
        <v>332</v>
      </c>
      <c r="F407" s="20" t="s">
        <v>3459</v>
      </c>
      <c r="G407" s="20">
        <v>5</v>
      </c>
      <c r="H407" s="20" t="s">
        <v>382</v>
      </c>
      <c r="I407" s="20">
        <v>3.25</v>
      </c>
      <c r="J407" s="20" t="s">
        <v>3459</v>
      </c>
      <c r="K407" s="20" t="s">
        <v>232</v>
      </c>
      <c r="L407" s="20" t="s">
        <v>232</v>
      </c>
      <c r="M407" s="20">
        <v>5</v>
      </c>
      <c r="N407" s="20">
        <v>1</v>
      </c>
      <c r="O407" s="20">
        <v>10000</v>
      </c>
      <c r="P407" s="20">
        <v>1</v>
      </c>
      <c r="Q407" s="20">
        <v>2</v>
      </c>
      <c r="R407" s="20">
        <v>16.25</v>
      </c>
      <c r="S407" s="20">
        <v>1</v>
      </c>
      <c r="T407" s="55">
        <v>45107</v>
      </c>
      <c r="U407" s="20"/>
      <c r="V407" s="8"/>
      <c r="W407" s="8"/>
      <c r="X407" s="8"/>
      <c r="Y407" s="8"/>
    </row>
    <row r="408" spans="1:176" s="83" customFormat="1">
      <c r="A408" s="25" t="s">
        <v>3045</v>
      </c>
      <c r="B408" s="25">
        <v>95000</v>
      </c>
      <c r="C408" s="25" t="s">
        <v>294</v>
      </c>
      <c r="D408" s="25">
        <v>1</v>
      </c>
      <c r="E408" s="25" t="s">
        <v>295</v>
      </c>
      <c r="F408" s="25" t="s">
        <v>3460</v>
      </c>
      <c r="G408" s="25">
        <v>8</v>
      </c>
      <c r="H408" s="25" t="s">
        <v>295</v>
      </c>
      <c r="I408" s="25">
        <v>2.0499999999999998</v>
      </c>
      <c r="J408" s="25" t="s">
        <v>3460</v>
      </c>
      <c r="K408" s="25" t="s">
        <v>3439</v>
      </c>
      <c r="L408" s="25" t="s">
        <v>3439</v>
      </c>
      <c r="M408" s="25">
        <v>8</v>
      </c>
      <c r="N408" s="25">
        <v>1</v>
      </c>
      <c r="O408" s="25">
        <v>10000</v>
      </c>
      <c r="P408" s="25">
        <v>1</v>
      </c>
      <c r="Q408" s="25">
        <v>2</v>
      </c>
      <c r="R408" s="25">
        <v>16.39</v>
      </c>
      <c r="S408" s="25">
        <v>1</v>
      </c>
      <c r="T408" s="61">
        <v>45107</v>
      </c>
      <c r="U408" s="25"/>
      <c r="V408" s="8"/>
      <c r="W408" s="8"/>
      <c r="X408" s="8"/>
      <c r="Y408" s="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</row>
    <row r="409" spans="1:176">
      <c r="A409" s="20" t="s">
        <v>3461</v>
      </c>
      <c r="B409" s="20">
        <v>97211</v>
      </c>
      <c r="C409" s="20" t="s">
        <v>294</v>
      </c>
      <c r="D409" s="20">
        <v>40</v>
      </c>
      <c r="E409" s="20" t="s">
        <v>295</v>
      </c>
      <c r="F409" s="20" t="s">
        <v>1626</v>
      </c>
      <c r="G409" s="20">
        <v>40</v>
      </c>
      <c r="H409" s="20" t="s">
        <v>295</v>
      </c>
      <c r="I409" s="20">
        <v>0.41</v>
      </c>
      <c r="J409" s="20" t="s">
        <v>1626</v>
      </c>
      <c r="K409" s="20" t="s">
        <v>2401</v>
      </c>
      <c r="L409" s="20" t="s">
        <v>2401</v>
      </c>
      <c r="M409" s="20">
        <v>40</v>
      </c>
      <c r="N409" s="20">
        <v>1</v>
      </c>
      <c r="O409" s="20">
        <v>10000</v>
      </c>
      <c r="P409" s="20">
        <v>1</v>
      </c>
      <c r="Q409" s="20">
        <v>2</v>
      </c>
      <c r="R409" s="20">
        <v>16.5</v>
      </c>
      <c r="S409" s="20">
        <v>1</v>
      </c>
      <c r="T409" s="55">
        <v>45107</v>
      </c>
      <c r="U409" s="20"/>
      <c r="V409" s="8"/>
      <c r="W409" s="8"/>
      <c r="X409" s="8"/>
      <c r="Y409" s="8"/>
    </row>
    <row r="410" spans="1:176" s="83" customFormat="1">
      <c r="A410" s="25" t="s">
        <v>3462</v>
      </c>
      <c r="B410" s="25">
        <v>97207</v>
      </c>
      <c r="C410" s="25" t="s">
        <v>294</v>
      </c>
      <c r="D410" s="25">
        <v>40</v>
      </c>
      <c r="E410" s="25" t="s">
        <v>295</v>
      </c>
      <c r="F410" s="25" t="s">
        <v>1607</v>
      </c>
      <c r="G410" s="25">
        <v>40</v>
      </c>
      <c r="H410" s="25" t="s">
        <v>295</v>
      </c>
      <c r="I410" s="25">
        <v>0.41</v>
      </c>
      <c r="J410" s="25" t="s">
        <v>1607</v>
      </c>
      <c r="K410" s="25" t="s">
        <v>2401</v>
      </c>
      <c r="L410" s="25" t="s">
        <v>2401</v>
      </c>
      <c r="M410" s="25">
        <v>40</v>
      </c>
      <c r="N410" s="25">
        <v>1</v>
      </c>
      <c r="O410" s="25">
        <v>10000</v>
      </c>
      <c r="P410" s="25">
        <v>1</v>
      </c>
      <c r="Q410" s="25">
        <v>2</v>
      </c>
      <c r="R410" s="25">
        <v>16.5</v>
      </c>
      <c r="S410" s="25">
        <v>1</v>
      </c>
      <c r="T410" s="61">
        <v>45107</v>
      </c>
      <c r="U410" s="25"/>
      <c r="V410" s="8"/>
      <c r="W410" s="8"/>
      <c r="X410" s="8"/>
      <c r="Y410" s="8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</row>
    <row r="411" spans="1:176">
      <c r="A411" s="20" t="s">
        <v>1466</v>
      </c>
      <c r="B411" s="20">
        <v>97083</v>
      </c>
      <c r="C411" s="20" t="s">
        <v>294</v>
      </c>
      <c r="D411" s="20">
        <v>5000</v>
      </c>
      <c r="E411" s="20" t="s">
        <v>332</v>
      </c>
      <c r="F411" s="20" t="s">
        <v>1468</v>
      </c>
      <c r="G411" s="20">
        <v>5</v>
      </c>
      <c r="H411" s="20" t="s">
        <v>382</v>
      </c>
      <c r="I411" s="20">
        <v>3.3</v>
      </c>
      <c r="J411" s="20" t="s">
        <v>1468</v>
      </c>
      <c r="K411" s="20" t="s">
        <v>232</v>
      </c>
      <c r="L411" s="20" t="s">
        <v>232</v>
      </c>
      <c r="M411" s="20">
        <v>5</v>
      </c>
      <c r="N411" s="20">
        <v>1</v>
      </c>
      <c r="O411" s="20">
        <v>10000</v>
      </c>
      <c r="P411" s="20">
        <v>1</v>
      </c>
      <c r="Q411" s="20">
        <v>2</v>
      </c>
      <c r="R411" s="20">
        <v>16.5</v>
      </c>
      <c r="S411" s="20">
        <v>1</v>
      </c>
      <c r="T411" s="55">
        <v>45107</v>
      </c>
      <c r="U411" s="20"/>
      <c r="V411" s="8"/>
      <c r="W411" s="8"/>
      <c r="X411" s="8"/>
      <c r="Y411" s="8"/>
    </row>
    <row r="412" spans="1:176" s="83" customFormat="1">
      <c r="A412" s="25" t="s">
        <v>964</v>
      </c>
      <c r="B412" s="25">
        <v>705004</v>
      </c>
      <c r="C412" s="25" t="s">
        <v>294</v>
      </c>
      <c r="D412" s="25">
        <v>5000</v>
      </c>
      <c r="E412" s="25" t="s">
        <v>332</v>
      </c>
      <c r="F412" s="25" t="s">
        <v>3463</v>
      </c>
      <c r="G412" s="25">
        <v>5</v>
      </c>
      <c r="H412" s="25" t="s">
        <v>382</v>
      </c>
      <c r="I412" s="25">
        <v>3.3</v>
      </c>
      <c r="J412" s="25" t="s">
        <v>3463</v>
      </c>
      <c r="K412" s="25" t="s">
        <v>206</v>
      </c>
      <c r="L412" s="25" t="s">
        <v>206</v>
      </c>
      <c r="M412" s="25">
        <v>5</v>
      </c>
      <c r="N412" s="25">
        <v>1</v>
      </c>
      <c r="O412" s="25">
        <v>10000</v>
      </c>
      <c r="P412" s="25">
        <v>1</v>
      </c>
      <c r="Q412" s="25">
        <v>2</v>
      </c>
      <c r="R412" s="25">
        <v>16.5</v>
      </c>
      <c r="S412" s="25">
        <v>1</v>
      </c>
      <c r="T412" s="61">
        <v>45107</v>
      </c>
      <c r="U412" s="25"/>
      <c r="V412" s="8"/>
      <c r="W412" s="8"/>
      <c r="X412" s="8"/>
      <c r="Y412" s="8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</row>
    <row r="413" spans="1:176">
      <c r="A413" s="20" t="s">
        <v>400</v>
      </c>
      <c r="B413" s="20">
        <v>94010</v>
      </c>
      <c r="C413" s="20" t="s">
        <v>294</v>
      </c>
      <c r="D413" s="20">
        <v>1</v>
      </c>
      <c r="E413" s="20" t="s">
        <v>295</v>
      </c>
      <c r="F413" s="20" t="s">
        <v>3464</v>
      </c>
      <c r="G413" s="20">
        <v>9</v>
      </c>
      <c r="H413" s="20" t="s">
        <v>295</v>
      </c>
      <c r="I413" s="20">
        <v>1.83</v>
      </c>
      <c r="J413" s="20" t="s">
        <v>3464</v>
      </c>
      <c r="K413" s="20" t="s">
        <v>3256</v>
      </c>
      <c r="L413" s="20" t="s">
        <v>3256</v>
      </c>
      <c r="M413" s="20">
        <v>9</v>
      </c>
      <c r="N413" s="20">
        <v>1</v>
      </c>
      <c r="O413" s="20">
        <v>10000</v>
      </c>
      <c r="P413" s="20">
        <v>1</v>
      </c>
      <c r="Q413" s="20">
        <v>2</v>
      </c>
      <c r="R413" s="20">
        <v>16.5</v>
      </c>
      <c r="S413" s="20">
        <v>1</v>
      </c>
      <c r="T413" s="55">
        <v>45107</v>
      </c>
      <c r="U413" s="20"/>
      <c r="V413" s="8"/>
      <c r="W413" s="8"/>
      <c r="X413" s="8"/>
      <c r="Y413" s="8"/>
    </row>
    <row r="414" spans="1:176" s="83" customFormat="1">
      <c r="A414" s="25" t="s">
        <v>678</v>
      </c>
      <c r="B414" s="25">
        <v>94013</v>
      </c>
      <c r="C414" s="25" t="s">
        <v>294</v>
      </c>
      <c r="D414" s="25">
        <v>1</v>
      </c>
      <c r="E414" s="25" t="s">
        <v>295</v>
      </c>
      <c r="F414" s="25" t="s">
        <v>3465</v>
      </c>
      <c r="G414" s="25">
        <v>6</v>
      </c>
      <c r="H414" s="25" t="s">
        <v>295</v>
      </c>
      <c r="I414" s="25">
        <v>2.75</v>
      </c>
      <c r="J414" s="25" t="s">
        <v>3465</v>
      </c>
      <c r="K414" s="25" t="s">
        <v>215</v>
      </c>
      <c r="L414" s="25" t="s">
        <v>215</v>
      </c>
      <c r="M414" s="25">
        <v>6</v>
      </c>
      <c r="N414" s="25">
        <v>1</v>
      </c>
      <c r="O414" s="25">
        <v>10000</v>
      </c>
      <c r="P414" s="25">
        <v>1</v>
      </c>
      <c r="Q414" s="25">
        <v>2</v>
      </c>
      <c r="R414" s="25">
        <v>16.5</v>
      </c>
      <c r="S414" s="25">
        <v>1</v>
      </c>
      <c r="T414" s="61">
        <v>45107</v>
      </c>
      <c r="U414" s="25"/>
      <c r="V414" s="8"/>
      <c r="W414" s="8"/>
      <c r="X414" s="8"/>
      <c r="Y414" s="8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</row>
    <row r="415" spans="1:176">
      <c r="A415" s="20" t="s">
        <v>681</v>
      </c>
      <c r="B415" s="20">
        <v>94014</v>
      </c>
      <c r="C415" s="20" t="s">
        <v>294</v>
      </c>
      <c r="D415" s="20">
        <v>1</v>
      </c>
      <c r="E415" s="20" t="s">
        <v>295</v>
      </c>
      <c r="F415" s="20" t="s">
        <v>3466</v>
      </c>
      <c r="G415" s="20">
        <v>6</v>
      </c>
      <c r="H415" s="20" t="s">
        <v>295</v>
      </c>
      <c r="I415" s="20">
        <v>2.75</v>
      </c>
      <c r="J415" s="20" t="s">
        <v>3466</v>
      </c>
      <c r="K415" s="20" t="s">
        <v>215</v>
      </c>
      <c r="L415" s="20" t="s">
        <v>215</v>
      </c>
      <c r="M415" s="20">
        <v>6</v>
      </c>
      <c r="N415" s="20">
        <v>1</v>
      </c>
      <c r="O415" s="20">
        <v>10000</v>
      </c>
      <c r="P415" s="20">
        <v>1</v>
      </c>
      <c r="Q415" s="20">
        <v>2</v>
      </c>
      <c r="R415" s="20">
        <v>16.5</v>
      </c>
      <c r="S415" s="20">
        <v>1</v>
      </c>
      <c r="T415" s="55">
        <v>45107</v>
      </c>
      <c r="U415" s="20"/>
      <c r="V415" s="8"/>
      <c r="W415" s="8"/>
      <c r="X415" s="8"/>
      <c r="Y415" s="8"/>
    </row>
    <row r="416" spans="1:176" s="83" customFormat="1">
      <c r="A416" s="25" t="s">
        <v>489</v>
      </c>
      <c r="B416" s="25">
        <v>97037</v>
      </c>
      <c r="C416" s="25" t="s">
        <v>294</v>
      </c>
      <c r="D416" s="25">
        <v>1</v>
      </c>
      <c r="E416" s="25" t="s">
        <v>295</v>
      </c>
      <c r="F416" s="25" t="s">
        <v>3467</v>
      </c>
      <c r="G416" s="25">
        <v>8</v>
      </c>
      <c r="H416" s="25" t="s">
        <v>295</v>
      </c>
      <c r="I416" s="25">
        <v>2.06</v>
      </c>
      <c r="J416" s="25" t="s">
        <v>3467</v>
      </c>
      <c r="K416" s="25" t="s">
        <v>3439</v>
      </c>
      <c r="L416" s="25" t="s">
        <v>3439</v>
      </c>
      <c r="M416" s="25">
        <v>8</v>
      </c>
      <c r="N416" s="25">
        <v>1</v>
      </c>
      <c r="O416" s="25">
        <v>10000</v>
      </c>
      <c r="P416" s="25">
        <v>1</v>
      </c>
      <c r="Q416" s="25">
        <v>2</v>
      </c>
      <c r="R416" s="25">
        <v>16.5</v>
      </c>
      <c r="S416" s="25">
        <v>1</v>
      </c>
      <c r="T416" s="61">
        <v>45107</v>
      </c>
      <c r="U416" s="25"/>
      <c r="V416" s="8"/>
      <c r="W416" s="8"/>
      <c r="X416" s="8"/>
      <c r="Y416" s="8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</row>
    <row r="417" spans="1:176">
      <c r="A417" s="20" t="s">
        <v>394</v>
      </c>
      <c r="B417" s="20">
        <v>97047</v>
      </c>
      <c r="C417" s="20" t="s">
        <v>294</v>
      </c>
      <c r="D417" s="20">
        <v>12</v>
      </c>
      <c r="E417" s="20" t="s">
        <v>295</v>
      </c>
      <c r="F417" s="20" t="s">
        <v>3468</v>
      </c>
      <c r="G417" s="20">
        <v>12</v>
      </c>
      <c r="H417" s="20" t="s">
        <v>295</v>
      </c>
      <c r="I417" s="20">
        <v>1.38</v>
      </c>
      <c r="J417" s="20" t="s">
        <v>3468</v>
      </c>
      <c r="K417" s="20" t="s">
        <v>3171</v>
      </c>
      <c r="L417" s="20" t="s">
        <v>3171</v>
      </c>
      <c r="M417" s="20">
        <v>12</v>
      </c>
      <c r="N417" s="20">
        <v>1</v>
      </c>
      <c r="O417" s="20">
        <v>10000</v>
      </c>
      <c r="P417" s="20">
        <v>1</v>
      </c>
      <c r="Q417" s="20">
        <v>2</v>
      </c>
      <c r="R417" s="20">
        <v>16.5</v>
      </c>
      <c r="S417" s="20">
        <v>1</v>
      </c>
      <c r="T417" s="55">
        <v>45107</v>
      </c>
      <c r="U417" s="20"/>
      <c r="V417" s="8"/>
      <c r="W417" s="8"/>
      <c r="X417" s="8"/>
      <c r="Y417" s="8"/>
    </row>
    <row r="418" spans="1:176" s="83" customFormat="1">
      <c r="A418" s="25" t="s">
        <v>474</v>
      </c>
      <c r="B418" s="25">
        <v>97019</v>
      </c>
      <c r="C418" s="25" t="s">
        <v>294</v>
      </c>
      <c r="D418" s="25">
        <v>1</v>
      </c>
      <c r="E418" s="25" t="s">
        <v>295</v>
      </c>
      <c r="F418" s="25" t="s">
        <v>3469</v>
      </c>
      <c r="G418" s="25">
        <v>9</v>
      </c>
      <c r="H418" s="25" t="s">
        <v>295</v>
      </c>
      <c r="I418" s="25">
        <v>1.83</v>
      </c>
      <c r="J418" s="25" t="s">
        <v>3469</v>
      </c>
      <c r="K418" s="25" t="s">
        <v>3256</v>
      </c>
      <c r="L418" s="25" t="s">
        <v>3256</v>
      </c>
      <c r="M418" s="25">
        <v>9</v>
      </c>
      <c r="N418" s="25">
        <v>1</v>
      </c>
      <c r="O418" s="25">
        <v>10000</v>
      </c>
      <c r="P418" s="25">
        <v>1</v>
      </c>
      <c r="Q418" s="25">
        <v>2</v>
      </c>
      <c r="R418" s="25">
        <v>16.5</v>
      </c>
      <c r="S418" s="25">
        <v>1</v>
      </c>
      <c r="T418" s="61">
        <v>45107</v>
      </c>
      <c r="U418" s="25"/>
      <c r="V418" s="8"/>
      <c r="W418" s="8"/>
      <c r="X418" s="8"/>
      <c r="Y418" s="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</row>
    <row r="419" spans="1:176">
      <c r="A419" s="20" t="s">
        <v>1424</v>
      </c>
      <c r="B419" s="20">
        <v>97015</v>
      </c>
      <c r="C419" s="20" t="s">
        <v>294</v>
      </c>
      <c r="D419" s="20">
        <v>6000</v>
      </c>
      <c r="E419" s="20" t="s">
        <v>332</v>
      </c>
      <c r="F419" s="20" t="s">
        <v>3470</v>
      </c>
      <c r="G419" s="20">
        <v>6</v>
      </c>
      <c r="H419" s="20" t="s">
        <v>382</v>
      </c>
      <c r="I419" s="20">
        <v>2.75</v>
      </c>
      <c r="J419" s="20" t="s">
        <v>3470</v>
      </c>
      <c r="K419" s="20" t="s">
        <v>1959</v>
      </c>
      <c r="L419" s="20" t="s">
        <v>1959</v>
      </c>
      <c r="M419" s="20">
        <v>6</v>
      </c>
      <c r="N419" s="20">
        <v>1</v>
      </c>
      <c r="O419" s="20">
        <v>10000</v>
      </c>
      <c r="P419" s="20">
        <v>1</v>
      </c>
      <c r="Q419" s="20">
        <v>2</v>
      </c>
      <c r="R419" s="20">
        <v>16.5</v>
      </c>
      <c r="S419" s="20">
        <v>1</v>
      </c>
      <c r="T419" s="55">
        <v>45107</v>
      </c>
      <c r="U419" s="20"/>
      <c r="V419" s="8"/>
      <c r="W419" s="8"/>
      <c r="X419" s="8"/>
      <c r="Y419" s="8"/>
    </row>
    <row r="420" spans="1:176" s="83" customFormat="1">
      <c r="A420" s="25" t="s">
        <v>720</v>
      </c>
      <c r="B420" s="25">
        <v>97091</v>
      </c>
      <c r="C420" s="25" t="s">
        <v>294</v>
      </c>
      <c r="D420" s="25">
        <v>180</v>
      </c>
      <c r="E420" s="25" t="s">
        <v>332</v>
      </c>
      <c r="F420" s="25" t="s">
        <v>1700</v>
      </c>
      <c r="G420" s="25">
        <v>6</v>
      </c>
      <c r="H420" s="25" t="s">
        <v>2924</v>
      </c>
      <c r="I420" s="25">
        <v>2.75</v>
      </c>
      <c r="J420" s="25" t="s">
        <v>1700</v>
      </c>
      <c r="K420" s="25" t="s">
        <v>3471</v>
      </c>
      <c r="L420" s="25" t="s">
        <v>3471</v>
      </c>
      <c r="M420" s="25">
        <v>6</v>
      </c>
      <c r="N420" s="25">
        <v>1</v>
      </c>
      <c r="O420" s="25">
        <v>10000</v>
      </c>
      <c r="P420" s="25">
        <v>1</v>
      </c>
      <c r="Q420" s="25">
        <v>2</v>
      </c>
      <c r="R420" s="25">
        <v>16.5</v>
      </c>
      <c r="S420" s="25">
        <v>1</v>
      </c>
      <c r="T420" s="61">
        <v>45107</v>
      </c>
      <c r="U420" s="25"/>
      <c r="V420" s="8"/>
      <c r="W420" s="8"/>
      <c r="X420" s="8"/>
      <c r="Y420" s="8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</row>
    <row r="421" spans="1:176">
      <c r="A421" s="20" t="s">
        <v>1487</v>
      </c>
      <c r="B421" s="20">
        <v>97101</v>
      </c>
      <c r="C421" s="20" t="s">
        <v>294</v>
      </c>
      <c r="D421" s="20">
        <v>1000</v>
      </c>
      <c r="E421" s="20" t="s">
        <v>332</v>
      </c>
      <c r="F421" s="20" t="s">
        <v>3472</v>
      </c>
      <c r="G421" s="20">
        <v>1</v>
      </c>
      <c r="H421" s="20" t="s">
        <v>382</v>
      </c>
      <c r="I421" s="20">
        <v>16.5</v>
      </c>
      <c r="J421" s="20" t="s">
        <v>3472</v>
      </c>
      <c r="K421" s="20" t="s">
        <v>239</v>
      </c>
      <c r="L421" s="20" t="s">
        <v>239</v>
      </c>
      <c r="M421" s="20">
        <v>1</v>
      </c>
      <c r="N421" s="20">
        <v>1</v>
      </c>
      <c r="O421" s="20">
        <v>10000</v>
      </c>
      <c r="P421" s="20">
        <v>1</v>
      </c>
      <c r="Q421" s="20">
        <v>2</v>
      </c>
      <c r="R421" s="20">
        <v>16.5</v>
      </c>
      <c r="S421" s="20">
        <v>1</v>
      </c>
      <c r="T421" s="55">
        <v>45107</v>
      </c>
      <c r="U421" s="20"/>
      <c r="V421" s="8"/>
      <c r="W421" s="8"/>
      <c r="X421" s="8"/>
      <c r="Y421" s="8"/>
    </row>
    <row r="422" spans="1:176" s="83" customFormat="1">
      <c r="A422" s="25">
        <v>603</v>
      </c>
      <c r="B422" s="25" t="s">
        <v>3473</v>
      </c>
      <c r="C422" s="25" t="s">
        <v>294</v>
      </c>
      <c r="D422" s="25">
        <v>5000</v>
      </c>
      <c r="E422" s="25" t="s">
        <v>327</v>
      </c>
      <c r="F422" s="25" t="s">
        <v>3474</v>
      </c>
      <c r="G422" s="25">
        <v>5</v>
      </c>
      <c r="H422" s="25" t="s">
        <v>329</v>
      </c>
      <c r="I422" s="25">
        <v>3.34</v>
      </c>
      <c r="J422" s="25" t="s">
        <v>3474</v>
      </c>
      <c r="K422" s="25" t="s">
        <v>3475</v>
      </c>
      <c r="L422" s="25" t="s">
        <v>3475</v>
      </c>
      <c r="M422" s="25">
        <v>5</v>
      </c>
      <c r="N422" s="25">
        <v>1</v>
      </c>
      <c r="O422" s="25">
        <v>10000</v>
      </c>
      <c r="P422" s="25">
        <v>1</v>
      </c>
      <c r="Q422" s="25">
        <v>2</v>
      </c>
      <c r="R422" s="25">
        <v>16.7</v>
      </c>
      <c r="S422" s="25">
        <v>1</v>
      </c>
      <c r="T422" s="61">
        <v>45107</v>
      </c>
      <c r="U422" s="25"/>
      <c r="V422" s="8"/>
      <c r="W422" s="8"/>
      <c r="X422" s="8"/>
      <c r="Y422" s="8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</row>
    <row r="423" spans="1:176">
      <c r="A423" s="20" t="s">
        <v>3476</v>
      </c>
      <c r="B423" s="20">
        <v>742000</v>
      </c>
      <c r="C423" s="20" t="s">
        <v>1243</v>
      </c>
      <c r="D423" s="20">
        <v>6</v>
      </c>
      <c r="E423" s="20" t="s">
        <v>295</v>
      </c>
      <c r="F423" s="20" t="s">
        <v>3477</v>
      </c>
      <c r="G423" s="20">
        <v>6</v>
      </c>
      <c r="H423" s="20" t="s">
        <v>295</v>
      </c>
      <c r="I423" s="20">
        <v>2.83</v>
      </c>
      <c r="J423" s="20" t="s">
        <v>3477</v>
      </c>
      <c r="K423" s="20" t="s">
        <v>3478</v>
      </c>
      <c r="L423" s="20" t="s">
        <v>3478</v>
      </c>
      <c r="M423" s="20">
        <v>6</v>
      </c>
      <c r="N423" s="20">
        <v>1</v>
      </c>
      <c r="O423" s="20">
        <v>10000</v>
      </c>
      <c r="P423" s="20">
        <v>1</v>
      </c>
      <c r="Q423" s="20">
        <v>2</v>
      </c>
      <c r="R423" s="20">
        <v>16.95</v>
      </c>
      <c r="S423" s="20">
        <v>1</v>
      </c>
      <c r="T423" s="55">
        <v>45107</v>
      </c>
      <c r="U423" s="20"/>
      <c r="V423" s="8"/>
      <c r="W423" s="8"/>
      <c r="X423" s="8"/>
      <c r="Y423" s="8"/>
    </row>
    <row r="424" spans="1:176" s="83" customFormat="1">
      <c r="A424" s="25" t="s">
        <v>1731</v>
      </c>
      <c r="B424" s="25">
        <v>93011</v>
      </c>
      <c r="C424" s="25" t="s">
        <v>294</v>
      </c>
      <c r="D424" s="25">
        <v>1</v>
      </c>
      <c r="E424" s="25" t="s">
        <v>295</v>
      </c>
      <c r="F424" s="25" t="s">
        <v>3479</v>
      </c>
      <c r="G424" s="25">
        <v>80</v>
      </c>
      <c r="H424" s="25" t="s">
        <v>295</v>
      </c>
      <c r="I424" s="25">
        <v>0.21</v>
      </c>
      <c r="J424" s="25" t="s">
        <v>3479</v>
      </c>
      <c r="K424" s="25" t="s">
        <v>3480</v>
      </c>
      <c r="L424" s="25" t="s">
        <v>3480</v>
      </c>
      <c r="M424" s="25">
        <v>80</v>
      </c>
      <c r="N424" s="25">
        <v>1</v>
      </c>
      <c r="O424" s="25">
        <v>10000</v>
      </c>
      <c r="P424" s="25">
        <v>1</v>
      </c>
      <c r="Q424" s="25">
        <v>2</v>
      </c>
      <c r="R424" s="25">
        <v>16.95</v>
      </c>
      <c r="S424" s="25">
        <v>1</v>
      </c>
      <c r="T424" s="61">
        <v>45107</v>
      </c>
      <c r="U424" s="25"/>
      <c r="V424" s="8"/>
      <c r="W424" s="8"/>
      <c r="X424" s="8"/>
      <c r="Y424" s="8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</row>
    <row r="425" spans="1:176">
      <c r="A425" s="20" t="s">
        <v>1329</v>
      </c>
      <c r="B425" s="20">
        <v>760002</v>
      </c>
      <c r="C425" s="20" t="s">
        <v>294</v>
      </c>
      <c r="D425" s="20">
        <v>454</v>
      </c>
      <c r="E425" s="20" t="s">
        <v>332</v>
      </c>
      <c r="F425" s="20" t="s">
        <v>3481</v>
      </c>
      <c r="G425" s="20">
        <v>6</v>
      </c>
      <c r="H425" s="20" t="s">
        <v>295</v>
      </c>
      <c r="I425" s="20">
        <v>2.83</v>
      </c>
      <c r="J425" s="20" t="s">
        <v>3481</v>
      </c>
      <c r="K425" s="20" t="s">
        <v>3482</v>
      </c>
      <c r="L425" s="20" t="s">
        <v>3482</v>
      </c>
      <c r="M425" s="20">
        <v>6</v>
      </c>
      <c r="N425" s="20">
        <v>1</v>
      </c>
      <c r="O425" s="20">
        <v>10000</v>
      </c>
      <c r="P425" s="20">
        <v>1</v>
      </c>
      <c r="Q425" s="20">
        <v>2</v>
      </c>
      <c r="R425" s="20">
        <v>17</v>
      </c>
      <c r="S425" s="20">
        <v>1</v>
      </c>
      <c r="T425" s="55">
        <v>45107</v>
      </c>
      <c r="U425" s="20"/>
      <c r="V425" s="8"/>
      <c r="W425" s="8"/>
      <c r="X425" s="8"/>
      <c r="Y425" s="8"/>
    </row>
    <row r="426" spans="1:176" s="83" customFormat="1">
      <c r="A426" s="25">
        <v>266056</v>
      </c>
      <c r="B426" s="25">
        <v>770003</v>
      </c>
      <c r="C426" s="25" t="s">
        <v>1243</v>
      </c>
      <c r="D426" s="25">
        <v>500</v>
      </c>
      <c r="E426" s="25" t="s">
        <v>327</v>
      </c>
      <c r="F426" s="25" t="s">
        <v>3483</v>
      </c>
      <c r="G426" s="25">
        <v>24</v>
      </c>
      <c r="H426" s="25" t="s">
        <v>295</v>
      </c>
      <c r="I426" s="25">
        <v>0.71</v>
      </c>
      <c r="J426" s="25" t="s">
        <v>3483</v>
      </c>
      <c r="K426" s="25" t="s">
        <v>3122</v>
      </c>
      <c r="L426" s="25" t="s">
        <v>3122</v>
      </c>
      <c r="M426" s="25">
        <v>24</v>
      </c>
      <c r="N426" s="25">
        <v>1</v>
      </c>
      <c r="O426" s="25">
        <v>10000</v>
      </c>
      <c r="P426" s="25">
        <v>1</v>
      </c>
      <c r="Q426" s="25">
        <v>2</v>
      </c>
      <c r="R426" s="25">
        <v>17</v>
      </c>
      <c r="S426" s="25">
        <v>1</v>
      </c>
      <c r="T426" s="61">
        <v>45107</v>
      </c>
      <c r="U426" s="25"/>
      <c r="V426" s="8"/>
      <c r="W426" s="8"/>
      <c r="X426" s="8"/>
      <c r="Y426" s="8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</row>
    <row r="427" spans="1:176">
      <c r="A427" s="20" t="s">
        <v>3484</v>
      </c>
      <c r="B427" s="20" t="s">
        <v>3485</v>
      </c>
      <c r="C427" s="20" t="s">
        <v>294</v>
      </c>
      <c r="D427" s="20">
        <v>1500</v>
      </c>
      <c r="E427" s="20" t="s">
        <v>332</v>
      </c>
      <c r="F427" s="20" t="s">
        <v>3486</v>
      </c>
      <c r="G427" s="20">
        <v>1.5</v>
      </c>
      <c r="H427" s="20" t="s">
        <v>382</v>
      </c>
      <c r="I427" s="20">
        <v>11.33</v>
      </c>
      <c r="J427" s="20" t="s">
        <v>3486</v>
      </c>
      <c r="K427" s="20" t="s">
        <v>3128</v>
      </c>
      <c r="L427" s="20" t="s">
        <v>3128</v>
      </c>
      <c r="M427" s="20">
        <v>1.5</v>
      </c>
      <c r="N427" s="20">
        <v>1</v>
      </c>
      <c r="O427" s="20">
        <v>10000</v>
      </c>
      <c r="P427" s="20">
        <v>1</v>
      </c>
      <c r="Q427" s="20">
        <v>2</v>
      </c>
      <c r="R427" s="20">
        <v>17</v>
      </c>
      <c r="S427" s="20">
        <v>1</v>
      </c>
      <c r="T427" s="55">
        <v>45107</v>
      </c>
      <c r="U427" s="20"/>
      <c r="V427" s="8"/>
      <c r="W427" s="8"/>
      <c r="X427" s="8"/>
      <c r="Y427" s="8"/>
    </row>
    <row r="428" spans="1:176" s="83" customFormat="1">
      <c r="A428" s="25" t="s">
        <v>3487</v>
      </c>
      <c r="B428" s="25" t="s">
        <v>3488</v>
      </c>
      <c r="C428" s="25" t="s">
        <v>294</v>
      </c>
      <c r="D428" s="25">
        <v>2000</v>
      </c>
      <c r="E428" s="25" t="s">
        <v>332</v>
      </c>
      <c r="F428" s="25" t="s">
        <v>3489</v>
      </c>
      <c r="G428" s="25">
        <v>1</v>
      </c>
      <c r="H428" s="25" t="s">
        <v>3373</v>
      </c>
      <c r="I428" s="25">
        <v>17</v>
      </c>
      <c r="J428" s="25" t="s">
        <v>3489</v>
      </c>
      <c r="K428" s="25" t="s">
        <v>3128</v>
      </c>
      <c r="L428" s="25" t="s">
        <v>3128</v>
      </c>
      <c r="M428" s="25">
        <v>1</v>
      </c>
      <c r="N428" s="25">
        <v>1</v>
      </c>
      <c r="O428" s="25">
        <v>10000</v>
      </c>
      <c r="P428" s="25">
        <v>1</v>
      </c>
      <c r="Q428" s="25">
        <v>2</v>
      </c>
      <c r="R428" s="25">
        <v>17</v>
      </c>
      <c r="S428" s="25">
        <v>1</v>
      </c>
      <c r="T428" s="61">
        <v>45107</v>
      </c>
      <c r="U428" s="25"/>
      <c r="V428" s="8"/>
      <c r="W428" s="8"/>
      <c r="X428" s="8"/>
      <c r="Y428" s="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</row>
    <row r="429" spans="1:176">
      <c r="A429" s="20" t="s">
        <v>3490</v>
      </c>
      <c r="B429" s="20" t="s">
        <v>3491</v>
      </c>
      <c r="C429" s="20" t="s">
        <v>294</v>
      </c>
      <c r="D429" s="20">
        <v>1500</v>
      </c>
      <c r="E429" s="20" t="s">
        <v>332</v>
      </c>
      <c r="F429" s="20" t="s">
        <v>3492</v>
      </c>
      <c r="G429" s="20">
        <v>1</v>
      </c>
      <c r="H429" s="20" t="s">
        <v>3373</v>
      </c>
      <c r="I429" s="20">
        <v>17</v>
      </c>
      <c r="J429" s="20" t="s">
        <v>3492</v>
      </c>
      <c r="K429" s="20" t="s">
        <v>3128</v>
      </c>
      <c r="L429" s="20" t="s">
        <v>3128</v>
      </c>
      <c r="M429" s="20">
        <v>1</v>
      </c>
      <c r="N429" s="20">
        <v>1</v>
      </c>
      <c r="O429" s="20">
        <v>10000</v>
      </c>
      <c r="P429" s="20">
        <v>1</v>
      </c>
      <c r="Q429" s="20">
        <v>2</v>
      </c>
      <c r="R429" s="20">
        <v>17</v>
      </c>
      <c r="S429" s="20">
        <v>1</v>
      </c>
      <c r="T429" s="55">
        <v>45107</v>
      </c>
      <c r="U429" s="20"/>
      <c r="V429" s="8"/>
      <c r="W429" s="8"/>
      <c r="X429" s="8"/>
      <c r="Y429" s="8"/>
    </row>
    <row r="430" spans="1:176" s="83" customFormat="1">
      <c r="A430" s="25" t="s">
        <v>1617</v>
      </c>
      <c r="B430" s="25">
        <v>98127</v>
      </c>
      <c r="C430" s="25" t="s">
        <v>294</v>
      </c>
      <c r="D430" s="25">
        <v>10000</v>
      </c>
      <c r="E430" s="25" t="s">
        <v>332</v>
      </c>
      <c r="F430" s="25" t="s">
        <v>3493</v>
      </c>
      <c r="G430" s="25">
        <v>10</v>
      </c>
      <c r="H430" s="25" t="s">
        <v>382</v>
      </c>
      <c r="I430" s="25">
        <v>1.7</v>
      </c>
      <c r="J430" s="25" t="s">
        <v>3493</v>
      </c>
      <c r="K430" s="25" t="s">
        <v>2597</v>
      </c>
      <c r="L430" s="25" t="s">
        <v>2597</v>
      </c>
      <c r="M430" s="25">
        <v>10</v>
      </c>
      <c r="N430" s="25">
        <v>1</v>
      </c>
      <c r="O430" s="25">
        <v>10000</v>
      </c>
      <c r="P430" s="25">
        <v>1</v>
      </c>
      <c r="Q430" s="25">
        <v>2</v>
      </c>
      <c r="R430" s="25">
        <v>17</v>
      </c>
      <c r="S430" s="25">
        <v>1</v>
      </c>
      <c r="T430" s="61">
        <v>45107</v>
      </c>
      <c r="U430" s="25"/>
      <c r="V430" s="8"/>
      <c r="W430" s="8"/>
      <c r="X430" s="8"/>
      <c r="Y430" s="8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</row>
    <row r="431" spans="1:176">
      <c r="A431" s="20">
        <v>1350065</v>
      </c>
      <c r="B431" s="20">
        <v>770011</v>
      </c>
      <c r="C431" s="20" t="s">
        <v>1243</v>
      </c>
      <c r="D431" s="20">
        <v>330</v>
      </c>
      <c r="E431" s="20" t="s">
        <v>327</v>
      </c>
      <c r="F431" s="20" t="s">
        <v>3494</v>
      </c>
      <c r="G431" s="20">
        <v>24</v>
      </c>
      <c r="H431" s="20" t="s">
        <v>295</v>
      </c>
      <c r="I431" s="20">
        <v>0.71</v>
      </c>
      <c r="J431" s="20" t="s">
        <v>3494</v>
      </c>
      <c r="K431" s="20" t="s">
        <v>3359</v>
      </c>
      <c r="L431" s="20" t="s">
        <v>3359</v>
      </c>
      <c r="M431" s="20">
        <v>24</v>
      </c>
      <c r="N431" s="20">
        <v>1</v>
      </c>
      <c r="O431" s="20">
        <v>10000</v>
      </c>
      <c r="P431" s="20">
        <v>1</v>
      </c>
      <c r="Q431" s="20">
        <v>2</v>
      </c>
      <c r="R431" s="20">
        <v>17</v>
      </c>
      <c r="S431" s="20">
        <v>1</v>
      </c>
      <c r="T431" s="55">
        <v>45107</v>
      </c>
      <c r="U431" s="20"/>
      <c r="V431" s="8"/>
      <c r="W431" s="8"/>
      <c r="X431" s="8"/>
      <c r="Y431" s="8"/>
    </row>
    <row r="432" spans="1:176" s="83" customFormat="1">
      <c r="A432" s="25">
        <v>1350063</v>
      </c>
      <c r="B432" s="25">
        <v>770000</v>
      </c>
      <c r="C432" s="25" t="s">
        <v>1243</v>
      </c>
      <c r="D432" s="25">
        <v>330</v>
      </c>
      <c r="E432" s="25" t="s">
        <v>327</v>
      </c>
      <c r="F432" s="25" t="s">
        <v>3495</v>
      </c>
      <c r="G432" s="25">
        <v>24</v>
      </c>
      <c r="H432" s="25" t="s">
        <v>295</v>
      </c>
      <c r="I432" s="25">
        <v>0.71</v>
      </c>
      <c r="J432" s="25" t="s">
        <v>3495</v>
      </c>
      <c r="K432" s="25" t="s">
        <v>3359</v>
      </c>
      <c r="L432" s="25" t="s">
        <v>3359</v>
      </c>
      <c r="M432" s="25">
        <v>24</v>
      </c>
      <c r="N432" s="25">
        <v>1</v>
      </c>
      <c r="O432" s="25">
        <v>10000</v>
      </c>
      <c r="P432" s="25">
        <v>1</v>
      </c>
      <c r="Q432" s="25">
        <v>2</v>
      </c>
      <c r="R432" s="25">
        <v>17</v>
      </c>
      <c r="S432" s="25">
        <v>1</v>
      </c>
      <c r="T432" s="61">
        <v>45107</v>
      </c>
      <c r="U432" s="25"/>
      <c r="V432" s="8"/>
      <c r="W432" s="8"/>
      <c r="X432" s="8"/>
      <c r="Y432" s="8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</row>
    <row r="433" spans="1:176">
      <c r="A433" s="20">
        <v>1350064</v>
      </c>
      <c r="B433" s="20">
        <v>770001</v>
      </c>
      <c r="C433" s="20" t="s">
        <v>1243</v>
      </c>
      <c r="D433" s="20">
        <v>330</v>
      </c>
      <c r="E433" s="20" t="s">
        <v>327</v>
      </c>
      <c r="F433" s="20" t="s">
        <v>3496</v>
      </c>
      <c r="G433" s="20">
        <v>24</v>
      </c>
      <c r="H433" s="20" t="s">
        <v>295</v>
      </c>
      <c r="I433" s="20">
        <v>0.71</v>
      </c>
      <c r="J433" s="20" t="s">
        <v>3496</v>
      </c>
      <c r="K433" s="20" t="s">
        <v>3359</v>
      </c>
      <c r="L433" s="20" t="s">
        <v>3359</v>
      </c>
      <c r="M433" s="20">
        <v>24</v>
      </c>
      <c r="N433" s="20">
        <v>1</v>
      </c>
      <c r="O433" s="20">
        <v>10000</v>
      </c>
      <c r="P433" s="20">
        <v>1</v>
      </c>
      <c r="Q433" s="20">
        <v>2</v>
      </c>
      <c r="R433" s="20">
        <v>17</v>
      </c>
      <c r="S433" s="20">
        <v>1</v>
      </c>
      <c r="T433" s="55">
        <v>45107</v>
      </c>
      <c r="U433" s="20"/>
      <c r="V433" s="8"/>
      <c r="W433" s="8"/>
      <c r="X433" s="8"/>
      <c r="Y433" s="8"/>
    </row>
    <row r="434" spans="1:176" s="83" customFormat="1">
      <c r="A434" s="25">
        <v>961040</v>
      </c>
      <c r="B434" s="25">
        <v>770002</v>
      </c>
      <c r="C434" s="25" t="s">
        <v>1243</v>
      </c>
      <c r="D434" s="25">
        <v>330</v>
      </c>
      <c r="E434" s="25" t="s">
        <v>327</v>
      </c>
      <c r="F434" s="25" t="s">
        <v>3497</v>
      </c>
      <c r="G434" s="25">
        <v>24</v>
      </c>
      <c r="H434" s="25" t="s">
        <v>295</v>
      </c>
      <c r="I434" s="25">
        <v>0.71</v>
      </c>
      <c r="J434" s="25" t="s">
        <v>3497</v>
      </c>
      <c r="K434" s="25" t="s">
        <v>3498</v>
      </c>
      <c r="L434" s="25" t="s">
        <v>3498</v>
      </c>
      <c r="M434" s="25">
        <v>24</v>
      </c>
      <c r="N434" s="25">
        <v>1</v>
      </c>
      <c r="O434" s="25">
        <v>10000</v>
      </c>
      <c r="P434" s="25">
        <v>1</v>
      </c>
      <c r="Q434" s="25">
        <v>2</v>
      </c>
      <c r="R434" s="25">
        <v>17</v>
      </c>
      <c r="S434" s="25">
        <v>1</v>
      </c>
      <c r="T434" s="61">
        <v>45107</v>
      </c>
      <c r="U434" s="25"/>
      <c r="V434" s="8"/>
      <c r="W434" s="8"/>
      <c r="X434" s="8"/>
      <c r="Y434" s="8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</row>
    <row r="435" spans="1:176">
      <c r="A435" s="20" t="s">
        <v>3499</v>
      </c>
      <c r="B435" s="20">
        <v>730000</v>
      </c>
      <c r="C435" s="20" t="s">
        <v>294</v>
      </c>
      <c r="D435" s="20">
        <v>3170</v>
      </c>
      <c r="E435" s="20" t="s">
        <v>332</v>
      </c>
      <c r="F435" s="20" t="s">
        <v>3500</v>
      </c>
      <c r="G435" s="20">
        <v>3.17</v>
      </c>
      <c r="H435" s="20" t="s">
        <v>382</v>
      </c>
      <c r="I435" s="20">
        <v>5.52</v>
      </c>
      <c r="J435" s="20" t="s">
        <v>3500</v>
      </c>
      <c r="K435" s="20" t="s">
        <v>3501</v>
      </c>
      <c r="L435" s="20" t="s">
        <v>3501</v>
      </c>
      <c r="M435" s="20">
        <v>3.17</v>
      </c>
      <c r="N435" s="20">
        <v>1</v>
      </c>
      <c r="O435" s="20">
        <v>10000</v>
      </c>
      <c r="P435" s="20">
        <v>1</v>
      </c>
      <c r="Q435" s="20">
        <v>2</v>
      </c>
      <c r="R435" s="20">
        <v>17.5</v>
      </c>
      <c r="S435" s="20">
        <v>1</v>
      </c>
      <c r="T435" s="55">
        <v>45107</v>
      </c>
      <c r="U435" s="20"/>
      <c r="V435" s="8"/>
      <c r="W435" s="8"/>
      <c r="X435" s="8"/>
      <c r="Y435" s="8"/>
    </row>
    <row r="436" spans="1:176" s="83" customFormat="1">
      <c r="A436" s="25" t="s">
        <v>244</v>
      </c>
      <c r="B436" s="25">
        <v>95001</v>
      </c>
      <c r="C436" s="25" t="s">
        <v>294</v>
      </c>
      <c r="D436" s="25">
        <v>1</v>
      </c>
      <c r="E436" s="25" t="s">
        <v>295</v>
      </c>
      <c r="F436" s="25" t="s">
        <v>3502</v>
      </c>
      <c r="G436" s="25">
        <v>9</v>
      </c>
      <c r="H436" s="25" t="s">
        <v>295</v>
      </c>
      <c r="I436" s="25">
        <v>1.94</v>
      </c>
      <c r="J436" s="25" t="s">
        <v>3502</v>
      </c>
      <c r="K436" s="25" t="s">
        <v>3256</v>
      </c>
      <c r="L436" s="25" t="s">
        <v>3256</v>
      </c>
      <c r="M436" s="25">
        <v>9</v>
      </c>
      <c r="N436" s="25">
        <v>1</v>
      </c>
      <c r="O436" s="25">
        <v>10000</v>
      </c>
      <c r="P436" s="25">
        <v>1</v>
      </c>
      <c r="Q436" s="25">
        <v>2</v>
      </c>
      <c r="R436" s="25">
        <v>17.5</v>
      </c>
      <c r="S436" s="25">
        <v>1</v>
      </c>
      <c r="T436" s="61">
        <v>45107</v>
      </c>
      <c r="U436" s="25"/>
      <c r="V436" s="8"/>
      <c r="W436" s="8"/>
      <c r="X436" s="8"/>
      <c r="Y436" s="8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</row>
    <row r="437" spans="1:176">
      <c r="A437" s="20" t="s">
        <v>1013</v>
      </c>
      <c r="B437" s="20">
        <v>98167</v>
      </c>
      <c r="C437" s="20" t="s">
        <v>294</v>
      </c>
      <c r="D437" s="20">
        <v>5000</v>
      </c>
      <c r="E437" s="20" t="s">
        <v>332</v>
      </c>
      <c r="F437" s="20" t="s">
        <v>3503</v>
      </c>
      <c r="G437" s="20">
        <v>5</v>
      </c>
      <c r="H437" s="20" t="s">
        <v>382</v>
      </c>
      <c r="I437" s="20">
        <v>3.5</v>
      </c>
      <c r="J437" s="20" t="s">
        <v>3503</v>
      </c>
      <c r="K437" s="20" t="s">
        <v>232</v>
      </c>
      <c r="L437" s="20" t="s">
        <v>232</v>
      </c>
      <c r="M437" s="20">
        <v>5</v>
      </c>
      <c r="N437" s="20">
        <v>1</v>
      </c>
      <c r="O437" s="20">
        <v>10000</v>
      </c>
      <c r="P437" s="20">
        <v>1</v>
      </c>
      <c r="Q437" s="20">
        <v>2</v>
      </c>
      <c r="R437" s="20">
        <v>17.5</v>
      </c>
      <c r="S437" s="20">
        <v>1</v>
      </c>
      <c r="T437" s="55">
        <v>45107</v>
      </c>
      <c r="U437" s="20"/>
      <c r="V437" s="8"/>
      <c r="W437" s="8"/>
      <c r="X437" s="8"/>
      <c r="Y437" s="8"/>
    </row>
    <row r="438" spans="1:176" s="83" customFormat="1">
      <c r="A438" s="25" t="s">
        <v>231</v>
      </c>
      <c r="B438" s="25">
        <v>98185</v>
      </c>
      <c r="C438" s="25" t="s">
        <v>294</v>
      </c>
      <c r="D438" s="25">
        <v>5000</v>
      </c>
      <c r="E438" s="25" t="s">
        <v>332</v>
      </c>
      <c r="F438" s="25" t="s">
        <v>3504</v>
      </c>
      <c r="G438" s="25">
        <v>5</v>
      </c>
      <c r="H438" s="25" t="s">
        <v>382</v>
      </c>
      <c r="I438" s="25">
        <v>3.5</v>
      </c>
      <c r="J438" s="25" t="s">
        <v>3504</v>
      </c>
      <c r="K438" s="25" t="s">
        <v>232</v>
      </c>
      <c r="L438" s="25" t="s">
        <v>232</v>
      </c>
      <c r="M438" s="25">
        <v>5</v>
      </c>
      <c r="N438" s="25">
        <v>1</v>
      </c>
      <c r="O438" s="25">
        <v>10000</v>
      </c>
      <c r="P438" s="25">
        <v>1</v>
      </c>
      <c r="Q438" s="25">
        <v>2</v>
      </c>
      <c r="R438" s="25">
        <v>17.5</v>
      </c>
      <c r="S438" s="25">
        <v>1</v>
      </c>
      <c r="T438" s="61">
        <v>45107</v>
      </c>
      <c r="U438" s="25"/>
      <c r="V438" s="8"/>
      <c r="W438" s="8"/>
      <c r="X438" s="8"/>
      <c r="Y438" s="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</row>
    <row r="439" spans="1:176">
      <c r="A439" s="20" t="s">
        <v>234</v>
      </c>
      <c r="B439" s="20">
        <v>98179</v>
      </c>
      <c r="C439" s="20" t="s">
        <v>294</v>
      </c>
      <c r="D439" s="20">
        <v>5000</v>
      </c>
      <c r="E439" s="20" t="s">
        <v>332</v>
      </c>
      <c r="F439" s="20" t="s">
        <v>3505</v>
      </c>
      <c r="G439" s="20">
        <v>5</v>
      </c>
      <c r="H439" s="20" t="s">
        <v>382</v>
      </c>
      <c r="I439" s="20">
        <v>3.5</v>
      </c>
      <c r="J439" s="20" t="s">
        <v>3505</v>
      </c>
      <c r="K439" s="20" t="s">
        <v>232</v>
      </c>
      <c r="L439" s="20" t="s">
        <v>232</v>
      </c>
      <c r="M439" s="20">
        <v>5</v>
      </c>
      <c r="N439" s="20">
        <v>1</v>
      </c>
      <c r="O439" s="20">
        <v>10000</v>
      </c>
      <c r="P439" s="20">
        <v>1</v>
      </c>
      <c r="Q439" s="20">
        <v>2</v>
      </c>
      <c r="R439" s="20">
        <v>17.5</v>
      </c>
      <c r="S439" s="20">
        <v>1</v>
      </c>
      <c r="T439" s="55">
        <v>45107</v>
      </c>
      <c r="U439" s="20"/>
      <c r="V439" s="8"/>
      <c r="W439" s="8"/>
      <c r="X439" s="8"/>
      <c r="Y439" s="8"/>
    </row>
    <row r="440" spans="1:176" s="83" customFormat="1">
      <c r="A440" s="25" t="s">
        <v>1542</v>
      </c>
      <c r="B440" s="25">
        <v>98267</v>
      </c>
      <c r="C440" s="25" t="s">
        <v>294</v>
      </c>
      <c r="D440" s="25">
        <v>2</v>
      </c>
      <c r="E440" s="25" t="s">
        <v>382</v>
      </c>
      <c r="F440" s="25" t="s">
        <v>3506</v>
      </c>
      <c r="G440" s="25">
        <v>2</v>
      </c>
      <c r="H440" s="25" t="s">
        <v>382</v>
      </c>
      <c r="I440" s="25">
        <v>1.75</v>
      </c>
      <c r="J440" s="25" t="s">
        <v>3506</v>
      </c>
      <c r="K440" s="25" t="s">
        <v>182</v>
      </c>
      <c r="L440" s="25" t="s">
        <v>182</v>
      </c>
      <c r="M440" s="25">
        <v>2</v>
      </c>
      <c r="N440" s="25">
        <v>5</v>
      </c>
      <c r="O440" s="25">
        <v>10000</v>
      </c>
      <c r="P440" s="25">
        <v>1</v>
      </c>
      <c r="Q440" s="25">
        <v>2</v>
      </c>
      <c r="R440" s="25">
        <v>17.5</v>
      </c>
      <c r="S440" s="25">
        <v>1</v>
      </c>
      <c r="T440" s="61">
        <v>45107</v>
      </c>
      <c r="U440" s="25"/>
      <c r="V440" s="8"/>
      <c r="W440" s="8"/>
      <c r="X440" s="8"/>
      <c r="Y440" s="8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</row>
    <row r="441" spans="1:176">
      <c r="A441" s="20" t="s">
        <v>812</v>
      </c>
      <c r="B441" s="20">
        <v>97029</v>
      </c>
      <c r="C441" s="20" t="s">
        <v>294</v>
      </c>
      <c r="D441" s="20">
        <v>1000</v>
      </c>
      <c r="E441" s="20" t="s">
        <v>332</v>
      </c>
      <c r="F441" s="20" t="s">
        <v>3507</v>
      </c>
      <c r="G441" s="20">
        <v>5</v>
      </c>
      <c r="H441" s="20" t="s">
        <v>382</v>
      </c>
      <c r="I441" s="20">
        <v>3.5</v>
      </c>
      <c r="J441" s="20" t="s">
        <v>3507</v>
      </c>
      <c r="K441" s="20" t="s">
        <v>232</v>
      </c>
      <c r="L441" s="20" t="s">
        <v>232</v>
      </c>
      <c r="M441" s="20">
        <v>5</v>
      </c>
      <c r="N441" s="20">
        <v>1</v>
      </c>
      <c r="O441" s="20">
        <v>10000</v>
      </c>
      <c r="P441" s="20">
        <v>1</v>
      </c>
      <c r="Q441" s="20">
        <v>2</v>
      </c>
      <c r="R441" s="20">
        <v>17.5</v>
      </c>
      <c r="S441" s="20">
        <v>1</v>
      </c>
      <c r="T441" s="55">
        <v>45107</v>
      </c>
      <c r="U441" s="20"/>
      <c r="V441" s="8"/>
      <c r="W441" s="8"/>
      <c r="X441" s="8"/>
      <c r="Y441" s="8"/>
    </row>
    <row r="442" spans="1:176" s="83" customFormat="1">
      <c r="A442" s="25" t="s">
        <v>815</v>
      </c>
      <c r="B442" s="25">
        <v>97030</v>
      </c>
      <c r="C442" s="25" t="s">
        <v>294</v>
      </c>
      <c r="D442" s="25">
        <v>1000</v>
      </c>
      <c r="E442" s="25" t="s">
        <v>332</v>
      </c>
      <c r="F442" s="25" t="s">
        <v>3508</v>
      </c>
      <c r="G442" s="25">
        <v>5</v>
      </c>
      <c r="H442" s="25" t="s">
        <v>382</v>
      </c>
      <c r="I442" s="25">
        <v>3.5</v>
      </c>
      <c r="J442" s="25" t="s">
        <v>3508</v>
      </c>
      <c r="K442" s="25" t="s">
        <v>232</v>
      </c>
      <c r="L442" s="25" t="s">
        <v>232</v>
      </c>
      <c r="M442" s="25">
        <v>5</v>
      </c>
      <c r="N442" s="25">
        <v>1</v>
      </c>
      <c r="O442" s="25">
        <v>10000</v>
      </c>
      <c r="P442" s="25">
        <v>1</v>
      </c>
      <c r="Q442" s="25">
        <v>2</v>
      </c>
      <c r="R442" s="25">
        <v>17.5</v>
      </c>
      <c r="S442" s="25">
        <v>1</v>
      </c>
      <c r="T442" s="61">
        <v>45107</v>
      </c>
      <c r="U442" s="25"/>
      <c r="V442" s="8"/>
      <c r="W442" s="8"/>
      <c r="X442" s="8"/>
      <c r="Y442" s="8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</row>
    <row r="443" spans="1:176">
      <c r="A443" s="20" t="s">
        <v>1776</v>
      </c>
      <c r="B443" s="20">
        <v>97040</v>
      </c>
      <c r="C443" s="20" t="s">
        <v>294</v>
      </c>
      <c r="D443" s="20">
        <v>200</v>
      </c>
      <c r="E443" s="20" t="s">
        <v>332</v>
      </c>
      <c r="F443" s="20" t="s">
        <v>3509</v>
      </c>
      <c r="G443" s="20">
        <v>6</v>
      </c>
      <c r="H443" s="20" t="s">
        <v>2924</v>
      </c>
      <c r="I443" s="20">
        <v>2.92</v>
      </c>
      <c r="J443" s="20" t="s">
        <v>3509</v>
      </c>
      <c r="K443" s="20" t="s">
        <v>3510</v>
      </c>
      <c r="L443" s="20" t="s">
        <v>3510</v>
      </c>
      <c r="M443" s="20">
        <v>6</v>
      </c>
      <c r="N443" s="20">
        <v>1</v>
      </c>
      <c r="O443" s="20">
        <v>10000</v>
      </c>
      <c r="P443" s="20">
        <v>1</v>
      </c>
      <c r="Q443" s="20">
        <v>2</v>
      </c>
      <c r="R443" s="20">
        <v>17.5</v>
      </c>
      <c r="S443" s="20">
        <v>1</v>
      </c>
      <c r="T443" s="55">
        <v>45107</v>
      </c>
      <c r="U443" s="20"/>
      <c r="V443" s="8"/>
      <c r="W443" s="8"/>
      <c r="X443" s="8"/>
      <c r="Y443" s="8"/>
    </row>
    <row r="444" spans="1:176" s="83" customFormat="1">
      <c r="A444" s="25" t="s">
        <v>1560</v>
      </c>
      <c r="B444" s="25">
        <v>97009</v>
      </c>
      <c r="C444" s="25" t="s">
        <v>294</v>
      </c>
      <c r="D444" s="25">
        <v>4000</v>
      </c>
      <c r="E444" s="25" t="s">
        <v>332</v>
      </c>
      <c r="F444" s="25" t="s">
        <v>3511</v>
      </c>
      <c r="G444" s="25">
        <v>4</v>
      </c>
      <c r="H444" s="25" t="s">
        <v>382</v>
      </c>
      <c r="I444" s="25">
        <v>4.49</v>
      </c>
      <c r="J444" s="25" t="s">
        <v>3511</v>
      </c>
      <c r="K444" s="25" t="s">
        <v>3100</v>
      </c>
      <c r="L444" s="25" t="s">
        <v>3100</v>
      </c>
      <c r="M444" s="25">
        <v>4</v>
      </c>
      <c r="N444" s="25">
        <v>1</v>
      </c>
      <c r="O444" s="25">
        <v>10000</v>
      </c>
      <c r="P444" s="25">
        <v>1</v>
      </c>
      <c r="Q444" s="25">
        <v>2</v>
      </c>
      <c r="R444" s="25">
        <v>17.95</v>
      </c>
      <c r="S444" s="25">
        <v>1</v>
      </c>
      <c r="T444" s="61">
        <v>45107</v>
      </c>
      <c r="U444" s="25"/>
      <c r="V444" s="8"/>
      <c r="W444" s="8"/>
      <c r="X444" s="8"/>
      <c r="Y444" s="8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</row>
    <row r="445" spans="1:176">
      <c r="A445" s="20" t="s">
        <v>3512</v>
      </c>
      <c r="B445" s="20">
        <v>97793</v>
      </c>
      <c r="C445" s="20" t="s">
        <v>294</v>
      </c>
      <c r="D445" s="20">
        <v>1000</v>
      </c>
      <c r="E445" s="20" t="s">
        <v>332</v>
      </c>
      <c r="F445" s="20" t="s">
        <v>3513</v>
      </c>
      <c r="G445" s="20">
        <v>1</v>
      </c>
      <c r="H445" s="20" t="s">
        <v>382</v>
      </c>
      <c r="I445" s="20">
        <v>17.989999999999998</v>
      </c>
      <c r="J445" s="20" t="s">
        <v>3513</v>
      </c>
      <c r="K445" s="20" t="s">
        <v>239</v>
      </c>
      <c r="L445" s="20" t="s">
        <v>239</v>
      </c>
      <c r="M445" s="20">
        <v>1</v>
      </c>
      <c r="N445" s="20">
        <v>1</v>
      </c>
      <c r="O445" s="20">
        <v>10000</v>
      </c>
      <c r="P445" s="20">
        <v>1</v>
      </c>
      <c r="Q445" s="20">
        <v>2</v>
      </c>
      <c r="R445" s="20">
        <v>17.989999999999998</v>
      </c>
      <c r="S445" s="20">
        <v>1</v>
      </c>
      <c r="T445" s="55">
        <v>45107</v>
      </c>
      <c r="U445" s="20"/>
      <c r="V445" s="8"/>
      <c r="W445" s="8"/>
      <c r="X445" s="8"/>
      <c r="Y445" s="8"/>
    </row>
    <row r="446" spans="1:176" s="83" customFormat="1">
      <c r="A446" s="25" t="s">
        <v>306</v>
      </c>
      <c r="B446" s="25">
        <v>93003</v>
      </c>
      <c r="C446" s="25" t="s">
        <v>294</v>
      </c>
      <c r="D446" s="25">
        <v>1</v>
      </c>
      <c r="E446" s="25" t="s">
        <v>295</v>
      </c>
      <c r="F446" s="25" t="s">
        <v>3514</v>
      </c>
      <c r="G446" s="25">
        <v>40</v>
      </c>
      <c r="H446" s="25" t="s">
        <v>295</v>
      </c>
      <c r="I446" s="25">
        <v>0.45</v>
      </c>
      <c r="J446" s="25" t="s">
        <v>3514</v>
      </c>
      <c r="K446" s="25" t="s">
        <v>3515</v>
      </c>
      <c r="L446" s="25" t="s">
        <v>3515</v>
      </c>
      <c r="M446" s="25">
        <v>40</v>
      </c>
      <c r="N446" s="25">
        <v>1</v>
      </c>
      <c r="O446" s="25">
        <v>10000</v>
      </c>
      <c r="P446" s="25">
        <v>1</v>
      </c>
      <c r="Q446" s="25">
        <v>2</v>
      </c>
      <c r="R446" s="25">
        <v>18</v>
      </c>
      <c r="S446" s="25">
        <v>1</v>
      </c>
      <c r="T446" s="61">
        <v>45107</v>
      </c>
      <c r="U446" s="25"/>
      <c r="V446" s="8"/>
      <c r="W446" s="8"/>
      <c r="X446" s="8"/>
      <c r="Y446" s="8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</row>
    <row r="447" spans="1:176">
      <c r="A447" s="20" t="s">
        <v>2905</v>
      </c>
      <c r="B447" s="20">
        <v>94016</v>
      </c>
      <c r="C447" s="20" t="s">
        <v>294</v>
      </c>
      <c r="D447" s="20">
        <v>1</v>
      </c>
      <c r="E447" s="20" t="s">
        <v>295</v>
      </c>
      <c r="F447" s="20" t="s">
        <v>3516</v>
      </c>
      <c r="G447" s="20">
        <v>32</v>
      </c>
      <c r="H447" s="20" t="s">
        <v>295</v>
      </c>
      <c r="I447" s="20">
        <v>0.56000000000000005</v>
      </c>
      <c r="J447" s="20" t="s">
        <v>3516</v>
      </c>
      <c r="K447" s="20" t="s">
        <v>3517</v>
      </c>
      <c r="L447" s="20" t="s">
        <v>3517</v>
      </c>
      <c r="M447" s="20">
        <v>32</v>
      </c>
      <c r="N447" s="20">
        <v>1</v>
      </c>
      <c r="O447" s="20">
        <v>10000</v>
      </c>
      <c r="P447" s="20">
        <v>1</v>
      </c>
      <c r="Q447" s="20">
        <v>2</v>
      </c>
      <c r="R447" s="20">
        <v>18</v>
      </c>
      <c r="S447" s="20">
        <v>1</v>
      </c>
      <c r="T447" s="55">
        <v>45107</v>
      </c>
      <c r="U447" s="20"/>
      <c r="V447" s="8"/>
      <c r="W447" s="8"/>
      <c r="X447" s="8"/>
      <c r="Y447" s="8"/>
    </row>
    <row r="448" spans="1:176" s="83" customFormat="1">
      <c r="A448" s="25" t="s">
        <v>1048</v>
      </c>
      <c r="B448" s="25">
        <v>97160</v>
      </c>
      <c r="C448" s="25" t="s">
        <v>294</v>
      </c>
      <c r="D448" s="25">
        <v>500</v>
      </c>
      <c r="E448" s="25" t="s">
        <v>332</v>
      </c>
      <c r="F448" s="25" t="s">
        <v>3518</v>
      </c>
      <c r="G448" s="25">
        <v>6</v>
      </c>
      <c r="H448" s="25" t="s">
        <v>295</v>
      </c>
      <c r="I448" s="25">
        <v>3</v>
      </c>
      <c r="J448" s="25" t="s">
        <v>3518</v>
      </c>
      <c r="K448" s="25" t="s">
        <v>3519</v>
      </c>
      <c r="L448" s="25" t="s">
        <v>3519</v>
      </c>
      <c r="M448" s="25">
        <v>6</v>
      </c>
      <c r="N448" s="25">
        <v>1</v>
      </c>
      <c r="O448" s="25">
        <v>1000</v>
      </c>
      <c r="P448" s="25">
        <v>1</v>
      </c>
      <c r="Q448" s="25">
        <v>1</v>
      </c>
      <c r="R448" s="25">
        <v>18</v>
      </c>
      <c r="S448" s="25">
        <v>1</v>
      </c>
      <c r="T448" s="61">
        <v>45107</v>
      </c>
      <c r="U448" s="25"/>
      <c r="V448" s="8"/>
      <c r="W448" s="8"/>
      <c r="X448" s="8"/>
      <c r="Y448" s="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</row>
    <row r="449" spans="1:176">
      <c r="A449" s="20" t="s">
        <v>1622</v>
      </c>
      <c r="B449" s="20">
        <v>97252</v>
      </c>
      <c r="C449" s="20" t="s">
        <v>294</v>
      </c>
      <c r="D449" s="20">
        <v>1</v>
      </c>
      <c r="E449" s="20" t="s">
        <v>295</v>
      </c>
      <c r="F449" s="20" t="s">
        <v>1624</v>
      </c>
      <c r="G449" s="20">
        <v>40</v>
      </c>
      <c r="H449" s="20" t="s">
        <v>295</v>
      </c>
      <c r="I449" s="20">
        <v>0.45</v>
      </c>
      <c r="J449" s="20" t="s">
        <v>1624</v>
      </c>
      <c r="K449" s="20" t="s">
        <v>2401</v>
      </c>
      <c r="L449" s="20" t="s">
        <v>2401</v>
      </c>
      <c r="M449" s="20">
        <v>40</v>
      </c>
      <c r="N449" s="20">
        <v>1</v>
      </c>
      <c r="O449" s="20">
        <v>10000</v>
      </c>
      <c r="P449" s="20">
        <v>1</v>
      </c>
      <c r="Q449" s="20">
        <v>2</v>
      </c>
      <c r="R449" s="20">
        <v>18</v>
      </c>
      <c r="S449" s="20">
        <v>1</v>
      </c>
      <c r="T449" s="55">
        <v>45107</v>
      </c>
      <c r="U449" s="20"/>
      <c r="V449" s="8"/>
      <c r="W449" s="8"/>
      <c r="X449" s="8"/>
      <c r="Y449" s="8"/>
    </row>
    <row r="450" spans="1:176" s="83" customFormat="1">
      <c r="A450" s="25" t="s">
        <v>1637</v>
      </c>
      <c r="B450" s="25">
        <v>97114</v>
      </c>
      <c r="C450" s="25" t="s">
        <v>294</v>
      </c>
      <c r="D450" s="25">
        <v>40</v>
      </c>
      <c r="E450" s="25" t="s">
        <v>295</v>
      </c>
      <c r="F450" s="25" t="s">
        <v>3520</v>
      </c>
      <c r="G450" s="25">
        <v>40</v>
      </c>
      <c r="H450" s="25" t="s">
        <v>295</v>
      </c>
      <c r="I450" s="25">
        <v>0.46</v>
      </c>
      <c r="J450" s="25" t="s">
        <v>3521</v>
      </c>
      <c r="K450" s="25">
        <v>40</v>
      </c>
      <c r="L450" s="25">
        <v>40</v>
      </c>
      <c r="M450" s="25">
        <v>40</v>
      </c>
      <c r="N450" s="25">
        <v>1</v>
      </c>
      <c r="O450" s="25">
        <v>1000</v>
      </c>
      <c r="P450" s="25">
        <v>1</v>
      </c>
      <c r="Q450" s="25">
        <v>2</v>
      </c>
      <c r="R450" s="25">
        <v>18.25</v>
      </c>
      <c r="S450" s="25">
        <v>1</v>
      </c>
      <c r="T450" s="61">
        <v>45107</v>
      </c>
      <c r="U450" s="25"/>
      <c r="V450" s="8"/>
      <c r="W450" s="8"/>
      <c r="X450" s="8"/>
      <c r="Y450" s="8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</row>
    <row r="451" spans="1:176">
      <c r="A451" s="20" t="s">
        <v>309</v>
      </c>
      <c r="B451" s="20">
        <v>94007</v>
      </c>
      <c r="C451" s="20" t="s">
        <v>294</v>
      </c>
      <c r="D451" s="20">
        <v>1</v>
      </c>
      <c r="E451" s="20" t="s">
        <v>295</v>
      </c>
      <c r="F451" s="20" t="s">
        <v>3522</v>
      </c>
      <c r="G451" s="20">
        <v>5</v>
      </c>
      <c r="H451" s="20" t="s">
        <v>382</v>
      </c>
      <c r="I451" s="20">
        <v>3.67</v>
      </c>
      <c r="J451" s="20" t="s">
        <v>3522</v>
      </c>
      <c r="K451" s="20" t="s">
        <v>232</v>
      </c>
      <c r="L451" s="20" t="s">
        <v>232</v>
      </c>
      <c r="M451" s="20">
        <v>5</v>
      </c>
      <c r="N451" s="20">
        <v>1</v>
      </c>
      <c r="O451" s="20">
        <v>10000</v>
      </c>
      <c r="P451" s="20">
        <v>1</v>
      </c>
      <c r="Q451" s="20">
        <v>2</v>
      </c>
      <c r="R451" s="20">
        <v>18.350000000000001</v>
      </c>
      <c r="S451" s="20">
        <v>1</v>
      </c>
      <c r="T451" s="55">
        <v>45107</v>
      </c>
      <c r="U451" s="20"/>
      <c r="V451" s="8"/>
      <c r="W451" s="8"/>
      <c r="X451" s="8"/>
      <c r="Y451" s="8"/>
    </row>
    <row r="452" spans="1:176" s="83" customFormat="1">
      <c r="A452" s="25" t="s">
        <v>1545</v>
      </c>
      <c r="B452" s="25">
        <v>97086</v>
      </c>
      <c r="C452" s="25" t="s">
        <v>294</v>
      </c>
      <c r="D452" s="25">
        <v>200</v>
      </c>
      <c r="E452" s="25" t="s">
        <v>332</v>
      </c>
      <c r="F452" s="25" t="s">
        <v>3523</v>
      </c>
      <c r="G452" s="25">
        <v>6</v>
      </c>
      <c r="H452" s="25" t="s">
        <v>295</v>
      </c>
      <c r="I452" s="25">
        <v>3.08</v>
      </c>
      <c r="J452" s="25" t="s">
        <v>3523</v>
      </c>
      <c r="K452" s="25" t="s">
        <v>3524</v>
      </c>
      <c r="L452" s="25" t="s">
        <v>3524</v>
      </c>
      <c r="M452" s="25">
        <v>6</v>
      </c>
      <c r="N452" s="25">
        <v>1</v>
      </c>
      <c r="O452" s="25">
        <v>10000</v>
      </c>
      <c r="P452" s="25">
        <v>1</v>
      </c>
      <c r="Q452" s="25">
        <v>2</v>
      </c>
      <c r="R452" s="25">
        <v>18.45</v>
      </c>
      <c r="S452" s="25">
        <v>1</v>
      </c>
      <c r="T452" s="61">
        <v>45107</v>
      </c>
      <c r="U452" s="25"/>
      <c r="V452" s="8"/>
      <c r="W452" s="8"/>
      <c r="X452" s="8"/>
      <c r="Y452" s="8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</row>
    <row r="453" spans="1:176">
      <c r="A453" s="20" t="s">
        <v>1660</v>
      </c>
      <c r="B453" s="20">
        <v>92006</v>
      </c>
      <c r="C453" s="20" t="s">
        <v>294</v>
      </c>
      <c r="D453" s="20">
        <v>65</v>
      </c>
      <c r="E453" s="20" t="s">
        <v>295</v>
      </c>
      <c r="F453" s="20" t="s">
        <v>3525</v>
      </c>
      <c r="G453" s="20">
        <v>13.5</v>
      </c>
      <c r="H453" s="20" t="s">
        <v>382</v>
      </c>
      <c r="I453" s="20">
        <v>1.37</v>
      </c>
      <c r="J453" s="20" t="s">
        <v>3525</v>
      </c>
      <c r="K453" s="20" t="s">
        <v>3526</v>
      </c>
      <c r="L453" s="20" t="s">
        <v>3526</v>
      </c>
      <c r="M453" s="20">
        <v>13.5</v>
      </c>
      <c r="N453" s="20">
        <v>1</v>
      </c>
      <c r="O453" s="20">
        <v>10000</v>
      </c>
      <c r="P453" s="20">
        <v>1</v>
      </c>
      <c r="Q453" s="20">
        <v>2</v>
      </c>
      <c r="R453" s="20">
        <v>18.5</v>
      </c>
      <c r="S453" s="20">
        <v>1</v>
      </c>
      <c r="T453" s="55">
        <v>45107</v>
      </c>
      <c r="U453" s="20"/>
      <c r="V453" s="8"/>
      <c r="W453" s="8"/>
      <c r="X453" s="8"/>
      <c r="Y453" s="8"/>
    </row>
    <row r="454" spans="1:176" s="83" customFormat="1">
      <c r="A454" s="25" t="s">
        <v>349</v>
      </c>
      <c r="B454" s="25" t="s">
        <v>350</v>
      </c>
      <c r="C454" s="25" t="s">
        <v>294</v>
      </c>
      <c r="D454" s="25">
        <v>15</v>
      </c>
      <c r="E454" s="25" t="s">
        <v>295</v>
      </c>
      <c r="F454" s="25" t="s">
        <v>3527</v>
      </c>
      <c r="G454" s="25">
        <v>15</v>
      </c>
      <c r="H454" s="25" t="s">
        <v>295</v>
      </c>
      <c r="I454" s="25">
        <v>1.23</v>
      </c>
      <c r="J454" s="25" t="s">
        <v>3527</v>
      </c>
      <c r="K454" s="25" t="s">
        <v>3528</v>
      </c>
      <c r="L454" s="25" t="s">
        <v>3528</v>
      </c>
      <c r="M454" s="25">
        <v>15</v>
      </c>
      <c r="N454" s="25">
        <v>1</v>
      </c>
      <c r="O454" s="25">
        <v>10000</v>
      </c>
      <c r="P454" s="25">
        <v>1</v>
      </c>
      <c r="Q454" s="25">
        <v>2</v>
      </c>
      <c r="R454" s="25">
        <v>18.5</v>
      </c>
      <c r="S454" s="25">
        <v>1</v>
      </c>
      <c r="T454" s="61">
        <v>45107</v>
      </c>
      <c r="U454" s="25"/>
      <c r="V454" s="8"/>
      <c r="W454" s="8"/>
      <c r="X454" s="8"/>
      <c r="Y454" s="8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</row>
    <row r="455" spans="1:176">
      <c r="A455" s="20" t="s">
        <v>701</v>
      </c>
      <c r="B455" s="20">
        <v>92006</v>
      </c>
      <c r="C455" s="20" t="s">
        <v>294</v>
      </c>
      <c r="D455" s="20">
        <v>65</v>
      </c>
      <c r="E455" s="20" t="s">
        <v>295</v>
      </c>
      <c r="F455" s="20" t="s">
        <v>3525</v>
      </c>
      <c r="G455" s="20">
        <v>13.5</v>
      </c>
      <c r="H455" s="20" t="s">
        <v>382</v>
      </c>
      <c r="I455" s="20">
        <v>1.37</v>
      </c>
      <c r="J455" s="20" t="s">
        <v>3525</v>
      </c>
      <c r="K455" s="20" t="s">
        <v>3526</v>
      </c>
      <c r="L455" s="20" t="s">
        <v>3526</v>
      </c>
      <c r="M455" s="20">
        <v>13.5</v>
      </c>
      <c r="N455" s="20">
        <v>1</v>
      </c>
      <c r="O455" s="20">
        <v>10000</v>
      </c>
      <c r="P455" s="20">
        <v>1</v>
      </c>
      <c r="Q455" s="20">
        <v>2</v>
      </c>
      <c r="R455" s="20">
        <v>18.5</v>
      </c>
      <c r="S455" s="20">
        <v>1</v>
      </c>
      <c r="T455" s="55">
        <v>45107</v>
      </c>
      <c r="U455" s="20"/>
      <c r="V455" s="8"/>
      <c r="W455" s="8"/>
      <c r="X455" s="8"/>
      <c r="Y455" s="8"/>
    </row>
    <row r="456" spans="1:176" s="83" customFormat="1">
      <c r="A456" s="25" t="s">
        <v>391</v>
      </c>
      <c r="B456" s="25">
        <v>97044</v>
      </c>
      <c r="C456" s="25" t="s">
        <v>294</v>
      </c>
      <c r="D456" s="25">
        <v>1</v>
      </c>
      <c r="E456" s="25" t="s">
        <v>295</v>
      </c>
      <c r="F456" s="25" t="s">
        <v>3529</v>
      </c>
      <c r="G456" s="25">
        <v>12</v>
      </c>
      <c r="H456" s="25" t="s">
        <v>295</v>
      </c>
      <c r="I456" s="25">
        <v>1.54</v>
      </c>
      <c r="J456" s="25" t="s">
        <v>3529</v>
      </c>
      <c r="K456" s="25" t="s">
        <v>3171</v>
      </c>
      <c r="L456" s="25" t="s">
        <v>3171</v>
      </c>
      <c r="M456" s="25">
        <v>12</v>
      </c>
      <c r="N456" s="25">
        <v>1</v>
      </c>
      <c r="O456" s="25">
        <v>10000</v>
      </c>
      <c r="P456" s="25">
        <v>1</v>
      </c>
      <c r="Q456" s="25">
        <v>2</v>
      </c>
      <c r="R456" s="25">
        <v>18.5</v>
      </c>
      <c r="S456" s="25">
        <v>1</v>
      </c>
      <c r="T456" s="61">
        <v>45107</v>
      </c>
      <c r="U456" s="25"/>
      <c r="V456" s="8"/>
      <c r="W456" s="8"/>
      <c r="X456" s="8"/>
      <c r="Y456" s="8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</row>
    <row r="457" spans="1:176">
      <c r="A457" s="20" t="s">
        <v>1382</v>
      </c>
      <c r="B457" s="20">
        <v>95015</v>
      </c>
      <c r="C457" s="20" t="s">
        <v>294</v>
      </c>
      <c r="D457" s="20">
        <v>5000</v>
      </c>
      <c r="E457" s="20" t="s">
        <v>332</v>
      </c>
      <c r="F457" s="20" t="s">
        <v>3530</v>
      </c>
      <c r="G457" s="20">
        <v>5</v>
      </c>
      <c r="H457" s="20" t="s">
        <v>382</v>
      </c>
      <c r="I457" s="20">
        <v>3.7</v>
      </c>
      <c r="J457" s="20" t="s">
        <v>3530</v>
      </c>
      <c r="K457" s="20" t="s">
        <v>232</v>
      </c>
      <c r="L457" s="20" t="s">
        <v>232</v>
      </c>
      <c r="M457" s="20">
        <v>5</v>
      </c>
      <c r="N457" s="20">
        <v>1</v>
      </c>
      <c r="O457" s="20">
        <v>10000</v>
      </c>
      <c r="P457" s="20">
        <v>1</v>
      </c>
      <c r="Q457" s="20">
        <v>2</v>
      </c>
      <c r="R457" s="20">
        <v>18.5</v>
      </c>
      <c r="S457" s="20">
        <v>1</v>
      </c>
      <c r="T457" s="55">
        <v>45107</v>
      </c>
      <c r="U457" s="20"/>
      <c r="V457" s="8"/>
      <c r="W457" s="8"/>
      <c r="X457" s="8"/>
      <c r="Y457" s="8"/>
    </row>
    <row r="458" spans="1:176" s="83" customFormat="1">
      <c r="A458" s="25" t="s">
        <v>1627</v>
      </c>
      <c r="B458" s="25">
        <v>97093</v>
      </c>
      <c r="C458" s="25" t="s">
        <v>294</v>
      </c>
      <c r="D458" s="25">
        <v>200</v>
      </c>
      <c r="E458" s="25" t="s">
        <v>332</v>
      </c>
      <c r="F458" s="25" t="s">
        <v>3531</v>
      </c>
      <c r="G458" s="25">
        <v>6</v>
      </c>
      <c r="H458" s="25" t="s">
        <v>2924</v>
      </c>
      <c r="I458" s="25">
        <v>3.08</v>
      </c>
      <c r="J458" s="25" t="s">
        <v>3531</v>
      </c>
      <c r="K458" s="25" t="s">
        <v>2921</v>
      </c>
      <c r="L458" s="25" t="s">
        <v>2921</v>
      </c>
      <c r="M458" s="25">
        <v>6</v>
      </c>
      <c r="N458" s="25">
        <v>1</v>
      </c>
      <c r="O458" s="25">
        <v>10000</v>
      </c>
      <c r="P458" s="25">
        <v>1</v>
      </c>
      <c r="Q458" s="25">
        <v>2</v>
      </c>
      <c r="R458" s="25">
        <v>18.5</v>
      </c>
      <c r="S458" s="25">
        <v>1</v>
      </c>
      <c r="T458" s="61">
        <v>45107</v>
      </c>
      <c r="U458" s="25"/>
      <c r="V458" s="8"/>
      <c r="W458" s="8"/>
      <c r="X458" s="8"/>
      <c r="Y458" s="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</row>
    <row r="459" spans="1:176">
      <c r="A459" s="20" t="s">
        <v>889</v>
      </c>
      <c r="B459" s="20">
        <v>97289</v>
      </c>
      <c r="C459" s="20" t="s">
        <v>294</v>
      </c>
      <c r="D459" s="20">
        <v>1000</v>
      </c>
      <c r="E459" s="20" t="s">
        <v>332</v>
      </c>
      <c r="F459" s="20" t="s">
        <v>3532</v>
      </c>
      <c r="G459" s="20">
        <v>1</v>
      </c>
      <c r="H459" s="20" t="s">
        <v>382</v>
      </c>
      <c r="I459" s="20">
        <v>1.85</v>
      </c>
      <c r="J459" s="20" t="s">
        <v>3532</v>
      </c>
      <c r="K459" s="20" t="s">
        <v>3533</v>
      </c>
      <c r="L459" s="20" t="s">
        <v>3533</v>
      </c>
      <c r="M459" s="20">
        <v>1</v>
      </c>
      <c r="N459" s="20">
        <v>10</v>
      </c>
      <c r="O459" s="20">
        <v>10000</v>
      </c>
      <c r="P459" s="20">
        <v>1</v>
      </c>
      <c r="Q459" s="20">
        <v>2</v>
      </c>
      <c r="R459" s="20">
        <v>18.5</v>
      </c>
      <c r="S459" s="20">
        <v>1</v>
      </c>
      <c r="T459" s="55">
        <v>45107</v>
      </c>
      <c r="U459" s="20"/>
      <c r="V459" s="8"/>
      <c r="W459" s="8"/>
      <c r="X459" s="8"/>
      <c r="Y459" s="8"/>
    </row>
    <row r="460" spans="1:176" s="83" customFormat="1">
      <c r="A460" s="25" t="s">
        <v>480</v>
      </c>
      <c r="B460" s="25">
        <v>94021</v>
      </c>
      <c r="C460" s="25" t="s">
        <v>294</v>
      </c>
      <c r="D460" s="25">
        <v>1</v>
      </c>
      <c r="E460" s="25" t="s">
        <v>295</v>
      </c>
      <c r="F460" s="25" t="s">
        <v>3534</v>
      </c>
      <c r="G460" s="25">
        <v>8</v>
      </c>
      <c r="H460" s="25" t="s">
        <v>295</v>
      </c>
      <c r="I460" s="25">
        <v>2.31</v>
      </c>
      <c r="J460" s="25" t="s">
        <v>3534</v>
      </c>
      <c r="K460" s="25" t="s">
        <v>3439</v>
      </c>
      <c r="L460" s="25" t="s">
        <v>3439</v>
      </c>
      <c r="M460" s="25">
        <v>8</v>
      </c>
      <c r="N460" s="25">
        <v>1</v>
      </c>
      <c r="O460" s="25">
        <v>10000</v>
      </c>
      <c r="P460" s="25">
        <v>1</v>
      </c>
      <c r="Q460" s="25">
        <v>2</v>
      </c>
      <c r="R460" s="25">
        <v>18.5</v>
      </c>
      <c r="S460" s="25">
        <v>1</v>
      </c>
      <c r="T460" s="61">
        <v>45107</v>
      </c>
      <c r="U460" s="25"/>
      <c r="V460" s="8"/>
      <c r="W460" s="8"/>
      <c r="X460" s="8"/>
      <c r="Y460" s="8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</row>
    <row r="461" spans="1:176">
      <c r="A461" s="20" t="s">
        <v>176</v>
      </c>
      <c r="B461" s="20">
        <v>97073</v>
      </c>
      <c r="C461" s="20" t="s">
        <v>294</v>
      </c>
      <c r="D461" s="20">
        <v>200</v>
      </c>
      <c r="E461" s="20" t="s">
        <v>332</v>
      </c>
      <c r="F461" s="20" t="s">
        <v>3535</v>
      </c>
      <c r="G461" s="20">
        <v>10</v>
      </c>
      <c r="H461" s="20" t="s">
        <v>295</v>
      </c>
      <c r="I461" s="20">
        <v>1.85</v>
      </c>
      <c r="J461" s="20" t="s">
        <v>3535</v>
      </c>
      <c r="K461" s="20" t="s">
        <v>3536</v>
      </c>
      <c r="L461" s="20" t="s">
        <v>3536</v>
      </c>
      <c r="M461" s="20">
        <v>10</v>
      </c>
      <c r="N461" s="20">
        <v>1</v>
      </c>
      <c r="O461" s="20">
        <v>10000</v>
      </c>
      <c r="P461" s="20">
        <v>1</v>
      </c>
      <c r="Q461" s="20">
        <v>2</v>
      </c>
      <c r="R461" s="20">
        <v>18.5</v>
      </c>
      <c r="S461" s="20">
        <v>1</v>
      </c>
      <c r="T461" s="55">
        <v>45107</v>
      </c>
      <c r="U461" s="20"/>
      <c r="V461" s="8"/>
      <c r="W461" s="8"/>
      <c r="X461" s="8"/>
      <c r="Y461" s="8"/>
    </row>
    <row r="462" spans="1:176" s="83" customFormat="1">
      <c r="A462" s="25">
        <v>97073</v>
      </c>
      <c r="B462" s="25">
        <v>97073</v>
      </c>
      <c r="C462" s="25" t="s">
        <v>294</v>
      </c>
      <c r="D462" s="25">
        <v>200</v>
      </c>
      <c r="E462" s="25" t="s">
        <v>332</v>
      </c>
      <c r="F462" s="25" t="s">
        <v>3535</v>
      </c>
      <c r="G462" s="25">
        <v>10</v>
      </c>
      <c r="H462" s="25" t="s">
        <v>295</v>
      </c>
      <c r="I462" s="25">
        <v>1.85</v>
      </c>
      <c r="J462" s="25" t="s">
        <v>3535</v>
      </c>
      <c r="K462" s="25" t="s">
        <v>3536</v>
      </c>
      <c r="L462" s="25" t="s">
        <v>3536</v>
      </c>
      <c r="M462" s="25">
        <v>10</v>
      </c>
      <c r="N462" s="25">
        <v>1</v>
      </c>
      <c r="O462" s="25">
        <v>10000</v>
      </c>
      <c r="P462" s="25">
        <v>1</v>
      </c>
      <c r="Q462" s="25">
        <v>2</v>
      </c>
      <c r="R462" s="25">
        <v>18.5</v>
      </c>
      <c r="S462" s="25">
        <v>1</v>
      </c>
      <c r="T462" s="61">
        <v>45107</v>
      </c>
      <c r="U462" s="25"/>
      <c r="V462" s="8"/>
      <c r="W462" s="8"/>
      <c r="X462" s="8"/>
      <c r="Y462" s="8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</row>
    <row r="463" spans="1:176">
      <c r="A463" s="20" t="s">
        <v>483</v>
      </c>
      <c r="B463" s="20">
        <v>95010</v>
      </c>
      <c r="C463" s="20" t="s">
        <v>294</v>
      </c>
      <c r="D463" s="20">
        <v>1</v>
      </c>
      <c r="E463" s="20" t="s">
        <v>295</v>
      </c>
      <c r="F463" s="20" t="s">
        <v>3537</v>
      </c>
      <c r="G463" s="20">
        <v>12</v>
      </c>
      <c r="H463" s="20" t="s">
        <v>2953</v>
      </c>
      <c r="I463" s="20">
        <v>1.55</v>
      </c>
      <c r="J463" s="20" t="s">
        <v>3537</v>
      </c>
      <c r="K463" s="20" t="s">
        <v>2901</v>
      </c>
      <c r="L463" s="20" t="s">
        <v>2901</v>
      </c>
      <c r="M463" s="20">
        <v>12</v>
      </c>
      <c r="N463" s="20">
        <v>1</v>
      </c>
      <c r="O463" s="20">
        <v>10000</v>
      </c>
      <c r="P463" s="20">
        <v>1</v>
      </c>
      <c r="Q463" s="20">
        <v>2</v>
      </c>
      <c r="R463" s="20">
        <v>18.600000000000001</v>
      </c>
      <c r="S463" s="20">
        <v>1</v>
      </c>
      <c r="T463" s="55">
        <v>45107</v>
      </c>
      <c r="U463" s="20"/>
      <c r="V463" s="8"/>
      <c r="W463" s="8"/>
      <c r="X463" s="8"/>
      <c r="Y463" s="8"/>
    </row>
    <row r="464" spans="1:176" s="83" customFormat="1">
      <c r="A464" s="25" t="s">
        <v>920</v>
      </c>
      <c r="B464" s="25">
        <v>98393</v>
      </c>
      <c r="C464" s="25" t="s">
        <v>294</v>
      </c>
      <c r="D464" s="25">
        <v>5000</v>
      </c>
      <c r="E464" s="25" t="s">
        <v>332</v>
      </c>
      <c r="F464" s="25" t="s">
        <v>3538</v>
      </c>
      <c r="G464" s="25">
        <v>5</v>
      </c>
      <c r="H464" s="25" t="s">
        <v>382</v>
      </c>
      <c r="I464" s="25">
        <v>3.75</v>
      </c>
      <c r="J464" s="25" t="s">
        <v>3538</v>
      </c>
      <c r="K464" s="25" t="s">
        <v>232</v>
      </c>
      <c r="L464" s="25" t="s">
        <v>232</v>
      </c>
      <c r="M464" s="25">
        <v>5</v>
      </c>
      <c r="N464" s="25">
        <v>1</v>
      </c>
      <c r="O464" s="25">
        <v>10000</v>
      </c>
      <c r="P464" s="25">
        <v>1</v>
      </c>
      <c r="Q464" s="25">
        <v>2</v>
      </c>
      <c r="R464" s="25">
        <v>18.75</v>
      </c>
      <c r="S464" s="25">
        <v>1</v>
      </c>
      <c r="T464" s="61">
        <v>45107</v>
      </c>
      <c r="U464" s="25"/>
      <c r="V464" s="8"/>
      <c r="W464" s="8"/>
      <c r="X464" s="8"/>
      <c r="Y464" s="8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</row>
    <row r="465" spans="1:176">
      <c r="A465" s="20" t="s">
        <v>2504</v>
      </c>
      <c r="B465" s="20">
        <v>98202</v>
      </c>
      <c r="C465" s="20" t="s">
        <v>294</v>
      </c>
      <c r="D465" s="20">
        <v>5000</v>
      </c>
      <c r="E465" s="20" t="s">
        <v>332</v>
      </c>
      <c r="F465" s="20" t="s">
        <v>3539</v>
      </c>
      <c r="G465" s="20">
        <v>5</v>
      </c>
      <c r="H465" s="20" t="s">
        <v>382</v>
      </c>
      <c r="I465" s="20">
        <v>3.75</v>
      </c>
      <c r="J465" s="20" t="s">
        <v>3539</v>
      </c>
      <c r="K465" s="20" t="s">
        <v>232</v>
      </c>
      <c r="L465" s="20" t="s">
        <v>232</v>
      </c>
      <c r="M465" s="20">
        <v>5</v>
      </c>
      <c r="N465" s="20">
        <v>1</v>
      </c>
      <c r="O465" s="20">
        <v>10000</v>
      </c>
      <c r="P465" s="20">
        <v>1</v>
      </c>
      <c r="Q465" s="20">
        <v>2</v>
      </c>
      <c r="R465" s="20">
        <v>18.75</v>
      </c>
      <c r="S465" s="20">
        <v>1</v>
      </c>
      <c r="T465" s="55">
        <v>45107</v>
      </c>
      <c r="U465" s="20"/>
      <c r="V465" s="8"/>
      <c r="W465" s="8"/>
      <c r="X465" s="8"/>
      <c r="Y465" s="8"/>
    </row>
    <row r="466" spans="1:176" s="83" customFormat="1">
      <c r="A466" s="25" t="s">
        <v>1031</v>
      </c>
      <c r="B466" s="25">
        <v>98393</v>
      </c>
      <c r="C466" s="25" t="s">
        <v>294</v>
      </c>
      <c r="D466" s="25">
        <v>5000</v>
      </c>
      <c r="E466" s="25" t="s">
        <v>332</v>
      </c>
      <c r="F466" s="25" t="s">
        <v>3540</v>
      </c>
      <c r="G466" s="25">
        <v>5</v>
      </c>
      <c r="H466" s="25" t="s">
        <v>382</v>
      </c>
      <c r="I466" s="25">
        <v>3.75</v>
      </c>
      <c r="J466" s="25" t="s">
        <v>3540</v>
      </c>
      <c r="K466" s="25" t="s">
        <v>232</v>
      </c>
      <c r="L466" s="25" t="s">
        <v>232</v>
      </c>
      <c r="M466" s="25">
        <v>5</v>
      </c>
      <c r="N466" s="25">
        <v>1</v>
      </c>
      <c r="O466" s="25">
        <v>10000</v>
      </c>
      <c r="P466" s="25">
        <v>1</v>
      </c>
      <c r="Q466" s="25">
        <v>2</v>
      </c>
      <c r="R466" s="25">
        <v>18.75</v>
      </c>
      <c r="S466" s="25">
        <v>1</v>
      </c>
      <c r="T466" s="61">
        <v>45107</v>
      </c>
      <c r="U466" s="25"/>
      <c r="V466" s="8"/>
      <c r="W466" s="8"/>
      <c r="X466" s="8"/>
      <c r="Y466" s="8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</row>
    <row r="467" spans="1:176">
      <c r="A467" s="20" t="s">
        <v>1545</v>
      </c>
      <c r="B467" s="20">
        <v>97231</v>
      </c>
      <c r="C467" s="20" t="s">
        <v>294</v>
      </c>
      <c r="D467" s="20">
        <v>1</v>
      </c>
      <c r="E467" s="20" t="s">
        <v>295</v>
      </c>
      <c r="F467" s="20" t="s">
        <v>2594</v>
      </c>
      <c r="G467" s="20">
        <v>1</v>
      </c>
      <c r="H467" s="20" t="s">
        <v>295</v>
      </c>
      <c r="I467" s="20">
        <v>19</v>
      </c>
      <c r="J467" s="20" t="s">
        <v>2594</v>
      </c>
      <c r="K467" s="20" t="s">
        <v>3541</v>
      </c>
      <c r="L467" s="20" t="s">
        <v>3541</v>
      </c>
      <c r="M467" s="20">
        <v>1</v>
      </c>
      <c r="N467" s="20">
        <v>1</v>
      </c>
      <c r="O467" s="20">
        <v>10000</v>
      </c>
      <c r="P467" s="20">
        <v>1</v>
      </c>
      <c r="Q467" s="20">
        <v>2</v>
      </c>
      <c r="R467" s="20">
        <v>19</v>
      </c>
      <c r="S467" s="20">
        <v>1</v>
      </c>
      <c r="T467" s="55">
        <v>45107</v>
      </c>
      <c r="U467" s="20"/>
      <c r="V467" s="8"/>
      <c r="W467" s="8"/>
      <c r="X467" s="8"/>
      <c r="Y467" s="8"/>
    </row>
    <row r="468" spans="1:176" s="83" customFormat="1">
      <c r="A468" s="25" t="s">
        <v>198</v>
      </c>
      <c r="B468" s="25">
        <v>97089</v>
      </c>
      <c r="C468" s="25" t="s">
        <v>294</v>
      </c>
      <c r="D468" s="25">
        <v>1</v>
      </c>
      <c r="E468" s="25" t="s">
        <v>295</v>
      </c>
      <c r="F468" s="25" t="s">
        <v>3542</v>
      </c>
      <c r="G468" s="25">
        <v>16</v>
      </c>
      <c r="H468" s="25" t="s">
        <v>295</v>
      </c>
      <c r="I468" s="25">
        <v>1.19</v>
      </c>
      <c r="J468" s="25" t="s">
        <v>3542</v>
      </c>
      <c r="K468" s="25" t="s">
        <v>3110</v>
      </c>
      <c r="L468" s="25" t="s">
        <v>3110</v>
      </c>
      <c r="M468" s="25">
        <v>16</v>
      </c>
      <c r="N468" s="25">
        <v>1</v>
      </c>
      <c r="O468" s="25">
        <v>10000</v>
      </c>
      <c r="P468" s="25">
        <v>1</v>
      </c>
      <c r="Q468" s="25">
        <v>2</v>
      </c>
      <c r="R468" s="25">
        <v>19</v>
      </c>
      <c r="S468" s="25">
        <v>1</v>
      </c>
      <c r="T468" s="61">
        <v>45107</v>
      </c>
      <c r="U468" s="25"/>
      <c r="V468" s="8"/>
      <c r="W468" s="8"/>
      <c r="X468" s="8"/>
      <c r="Y468" s="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</row>
    <row r="469" spans="1:176">
      <c r="A469" s="20" t="s">
        <v>533</v>
      </c>
      <c r="B469" s="20">
        <v>97002</v>
      </c>
      <c r="C469" s="20" t="s">
        <v>294</v>
      </c>
      <c r="D469" s="20">
        <v>3000</v>
      </c>
      <c r="E469" s="20" t="s">
        <v>332</v>
      </c>
      <c r="F469" s="20" t="s">
        <v>3543</v>
      </c>
      <c r="G469" s="20">
        <v>3</v>
      </c>
      <c r="H469" s="20" t="s">
        <v>382</v>
      </c>
      <c r="I469" s="20">
        <v>6.33</v>
      </c>
      <c r="J469" s="20" t="s">
        <v>3543</v>
      </c>
      <c r="K469" s="20" t="s">
        <v>3387</v>
      </c>
      <c r="L469" s="20" t="s">
        <v>3387</v>
      </c>
      <c r="M469" s="20">
        <v>3</v>
      </c>
      <c r="N469" s="20">
        <v>1</v>
      </c>
      <c r="O469" s="20">
        <v>10000</v>
      </c>
      <c r="P469" s="20">
        <v>1</v>
      </c>
      <c r="Q469" s="20">
        <v>2</v>
      </c>
      <c r="R469" s="20">
        <v>19</v>
      </c>
      <c r="S469" s="20">
        <v>1</v>
      </c>
      <c r="T469" s="55">
        <v>45107</v>
      </c>
      <c r="U469" s="20"/>
      <c r="V469" s="8"/>
      <c r="W469" s="8"/>
      <c r="X469" s="8"/>
      <c r="Y469" s="8"/>
    </row>
    <row r="470" spans="1:176" s="83" customFormat="1">
      <c r="A470" s="25" t="s">
        <v>300</v>
      </c>
      <c r="B470" s="25">
        <v>94017</v>
      </c>
      <c r="C470" s="25" t="s">
        <v>294</v>
      </c>
      <c r="D470" s="25">
        <v>1</v>
      </c>
      <c r="E470" s="25" t="s">
        <v>295</v>
      </c>
      <c r="F470" s="25" t="s">
        <v>3544</v>
      </c>
      <c r="G470" s="25">
        <v>30</v>
      </c>
      <c r="H470" s="25" t="s">
        <v>295</v>
      </c>
      <c r="I470" s="25">
        <v>0.65</v>
      </c>
      <c r="J470" s="25" t="s">
        <v>3544</v>
      </c>
      <c r="K470" s="25" t="s">
        <v>182</v>
      </c>
      <c r="L470" s="25" t="s">
        <v>182</v>
      </c>
      <c r="M470" s="25">
        <v>30</v>
      </c>
      <c r="N470" s="25">
        <v>1</v>
      </c>
      <c r="O470" s="25">
        <v>10000</v>
      </c>
      <c r="P470" s="25">
        <v>1</v>
      </c>
      <c r="Q470" s="25">
        <v>2</v>
      </c>
      <c r="R470" s="25">
        <v>19.45</v>
      </c>
      <c r="S470" s="25">
        <v>1</v>
      </c>
      <c r="T470" s="61">
        <v>45107</v>
      </c>
      <c r="U470" s="25"/>
      <c r="V470" s="8"/>
      <c r="W470" s="8"/>
      <c r="X470" s="8"/>
      <c r="Y470" s="8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</row>
    <row r="471" spans="1:176">
      <c r="A471" s="20" t="s">
        <v>160</v>
      </c>
      <c r="B471" s="20">
        <v>97022</v>
      </c>
      <c r="C471" s="20" t="s">
        <v>294</v>
      </c>
      <c r="D471" s="20">
        <v>16</v>
      </c>
      <c r="E471" s="20" t="s">
        <v>295</v>
      </c>
      <c r="F471" s="20" t="s">
        <v>3545</v>
      </c>
      <c r="G471" s="20">
        <v>16</v>
      </c>
      <c r="H471" s="20" t="s">
        <v>295</v>
      </c>
      <c r="I471" s="20">
        <v>1.22</v>
      </c>
      <c r="J471" s="20" t="s">
        <v>3545</v>
      </c>
      <c r="K471" s="20">
        <v>16</v>
      </c>
      <c r="L471" s="20">
        <v>16</v>
      </c>
      <c r="M471" s="20">
        <v>16</v>
      </c>
      <c r="N471" s="20">
        <v>1</v>
      </c>
      <c r="O471" s="20">
        <v>10000</v>
      </c>
      <c r="P471" s="20">
        <v>1</v>
      </c>
      <c r="Q471" s="20">
        <v>2</v>
      </c>
      <c r="R471" s="20">
        <v>19.5</v>
      </c>
      <c r="S471" s="20">
        <v>1</v>
      </c>
      <c r="T471" s="55">
        <v>45107</v>
      </c>
      <c r="U471" s="20"/>
      <c r="V471" s="8"/>
      <c r="W471" s="8"/>
      <c r="X471" s="8"/>
      <c r="Y471" s="8"/>
    </row>
    <row r="472" spans="1:176" s="83" customFormat="1">
      <c r="A472" s="25" t="s">
        <v>243</v>
      </c>
      <c r="B472" s="25">
        <v>97032</v>
      </c>
      <c r="C472" s="25" t="s">
        <v>294</v>
      </c>
      <c r="D472" s="25">
        <v>1000</v>
      </c>
      <c r="E472" s="25" t="s">
        <v>332</v>
      </c>
      <c r="F472" s="25" t="s">
        <v>3546</v>
      </c>
      <c r="G472" s="25">
        <v>5</v>
      </c>
      <c r="H472" s="25" t="s">
        <v>382</v>
      </c>
      <c r="I472" s="25">
        <v>3.9</v>
      </c>
      <c r="J472" s="25" t="s">
        <v>3546</v>
      </c>
      <c r="K472" s="25" t="s">
        <v>232</v>
      </c>
      <c r="L472" s="25" t="s">
        <v>232</v>
      </c>
      <c r="M472" s="25">
        <v>5</v>
      </c>
      <c r="N472" s="25">
        <v>1</v>
      </c>
      <c r="O472" s="25">
        <v>10000</v>
      </c>
      <c r="P472" s="25">
        <v>1</v>
      </c>
      <c r="Q472" s="25">
        <v>2</v>
      </c>
      <c r="R472" s="25">
        <v>19.5</v>
      </c>
      <c r="S472" s="25">
        <v>1</v>
      </c>
      <c r="T472" s="61">
        <v>45107</v>
      </c>
      <c r="U472" s="25"/>
      <c r="V472" s="8"/>
      <c r="W472" s="8"/>
      <c r="X472" s="8"/>
      <c r="Y472" s="8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</row>
    <row r="473" spans="1:176">
      <c r="A473" s="20" t="s">
        <v>243</v>
      </c>
      <c r="B473" s="20">
        <v>97033</v>
      </c>
      <c r="C473" s="20" t="s">
        <v>294</v>
      </c>
      <c r="D473" s="20">
        <v>1</v>
      </c>
      <c r="E473" s="20" t="s">
        <v>295</v>
      </c>
      <c r="F473" s="20" t="s">
        <v>3547</v>
      </c>
      <c r="G473" s="20">
        <v>3</v>
      </c>
      <c r="H473" s="20" t="s">
        <v>295</v>
      </c>
      <c r="I473" s="20">
        <v>0.65</v>
      </c>
      <c r="J473" s="20" t="s">
        <v>3547</v>
      </c>
      <c r="K473" s="20" t="s">
        <v>3548</v>
      </c>
      <c r="L473" s="20" t="s">
        <v>3548</v>
      </c>
      <c r="M473" s="20">
        <v>3</v>
      </c>
      <c r="N473" s="20">
        <v>10</v>
      </c>
      <c r="O473" s="20">
        <v>10000</v>
      </c>
      <c r="P473" s="20">
        <v>1</v>
      </c>
      <c r="Q473" s="20">
        <v>2</v>
      </c>
      <c r="R473" s="20">
        <v>19.5</v>
      </c>
      <c r="S473" s="20">
        <v>1</v>
      </c>
      <c r="T473" s="55">
        <v>45107</v>
      </c>
      <c r="U473" s="20"/>
      <c r="V473" s="8"/>
      <c r="W473" s="8"/>
      <c r="X473" s="8"/>
      <c r="Y473" s="8"/>
    </row>
    <row r="474" spans="1:176" s="83" customFormat="1">
      <c r="A474" s="25" t="s">
        <v>496</v>
      </c>
      <c r="B474" s="25">
        <v>97115</v>
      </c>
      <c r="C474" s="25" t="s">
        <v>294</v>
      </c>
      <c r="D474" s="25">
        <v>1</v>
      </c>
      <c r="E474" s="25" t="s">
        <v>295</v>
      </c>
      <c r="F474" s="25" t="s">
        <v>3549</v>
      </c>
      <c r="G474" s="25">
        <v>2</v>
      </c>
      <c r="H474" s="25" t="s">
        <v>295</v>
      </c>
      <c r="I474" s="25">
        <v>0.82</v>
      </c>
      <c r="J474" s="25" t="s">
        <v>3549</v>
      </c>
      <c r="K474" s="25" t="s">
        <v>3171</v>
      </c>
      <c r="L474" s="25" t="s">
        <v>3171</v>
      </c>
      <c r="M474" s="25">
        <v>2</v>
      </c>
      <c r="N474" s="25">
        <v>12</v>
      </c>
      <c r="O474" s="25">
        <v>10000</v>
      </c>
      <c r="P474" s="25">
        <v>1</v>
      </c>
      <c r="Q474" s="25">
        <v>2</v>
      </c>
      <c r="R474" s="25">
        <v>19.75</v>
      </c>
      <c r="S474" s="25">
        <v>1</v>
      </c>
      <c r="T474" s="61">
        <v>45107</v>
      </c>
      <c r="U474" s="25"/>
      <c r="V474" s="8"/>
      <c r="W474" s="8"/>
      <c r="X474" s="8"/>
      <c r="Y474" s="8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</row>
    <row r="475" spans="1:176">
      <c r="A475" s="20" t="s">
        <v>320</v>
      </c>
      <c r="B475" s="20">
        <v>95006</v>
      </c>
      <c r="C475" s="20" t="s">
        <v>294</v>
      </c>
      <c r="D475" s="20">
        <v>20</v>
      </c>
      <c r="E475" s="20" t="s">
        <v>295</v>
      </c>
      <c r="F475" s="20" t="s">
        <v>3550</v>
      </c>
      <c r="G475" s="20">
        <v>20</v>
      </c>
      <c r="H475" s="20" t="s">
        <v>295</v>
      </c>
      <c r="I475" s="20">
        <v>1</v>
      </c>
      <c r="J475" s="20" t="s">
        <v>3550</v>
      </c>
      <c r="K475" s="20" t="s">
        <v>3291</v>
      </c>
      <c r="L475" s="20" t="s">
        <v>3291</v>
      </c>
      <c r="M475" s="20">
        <v>20</v>
      </c>
      <c r="N475" s="20">
        <v>1</v>
      </c>
      <c r="O475" s="20">
        <v>10000</v>
      </c>
      <c r="P475" s="20">
        <v>1</v>
      </c>
      <c r="Q475" s="20">
        <v>2</v>
      </c>
      <c r="R475" s="20">
        <v>20</v>
      </c>
      <c r="S475" s="20">
        <v>1</v>
      </c>
      <c r="T475" s="55">
        <v>45107</v>
      </c>
      <c r="U475" s="20"/>
      <c r="V475" s="8"/>
      <c r="W475" s="8"/>
      <c r="X475" s="8"/>
      <c r="Y475" s="8"/>
    </row>
    <row r="476" spans="1:176" s="83" customFormat="1">
      <c r="A476" s="25" t="s">
        <v>754</v>
      </c>
      <c r="B476" s="25">
        <v>98103</v>
      </c>
      <c r="C476" s="25" t="s">
        <v>294</v>
      </c>
      <c r="D476" s="25">
        <v>5000</v>
      </c>
      <c r="E476" s="25" t="s">
        <v>332</v>
      </c>
      <c r="F476" s="25" t="s">
        <v>3551</v>
      </c>
      <c r="G476" s="25">
        <v>5</v>
      </c>
      <c r="H476" s="25" t="s">
        <v>382</v>
      </c>
      <c r="I476" s="25">
        <v>4</v>
      </c>
      <c r="J476" s="25" t="s">
        <v>3551</v>
      </c>
      <c r="K476" s="25" t="s">
        <v>232</v>
      </c>
      <c r="L476" s="25" t="s">
        <v>232</v>
      </c>
      <c r="M476" s="25">
        <v>5</v>
      </c>
      <c r="N476" s="25">
        <v>1</v>
      </c>
      <c r="O476" s="25">
        <v>10000</v>
      </c>
      <c r="P476" s="25">
        <v>1</v>
      </c>
      <c r="Q476" s="25">
        <v>2</v>
      </c>
      <c r="R476" s="25">
        <v>20</v>
      </c>
      <c r="S476" s="25">
        <v>1</v>
      </c>
      <c r="T476" s="61">
        <v>45107</v>
      </c>
      <c r="U476" s="25"/>
      <c r="V476" s="8"/>
      <c r="W476" s="8"/>
      <c r="X476" s="8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</row>
    <row r="477" spans="1:176">
      <c r="A477" s="20" t="s">
        <v>762</v>
      </c>
      <c r="B477" s="20">
        <v>98170</v>
      </c>
      <c r="C477" s="20" t="s">
        <v>294</v>
      </c>
      <c r="D477" s="20">
        <v>5000</v>
      </c>
      <c r="E477" s="20" t="s">
        <v>332</v>
      </c>
      <c r="F477" s="20" t="s">
        <v>3552</v>
      </c>
      <c r="G477" s="20">
        <v>5</v>
      </c>
      <c r="H477" s="20" t="s">
        <v>382</v>
      </c>
      <c r="I477" s="20">
        <v>4</v>
      </c>
      <c r="J477" s="20" t="s">
        <v>3552</v>
      </c>
      <c r="K477" s="20" t="s">
        <v>232</v>
      </c>
      <c r="L477" s="20" t="s">
        <v>232</v>
      </c>
      <c r="M477" s="20">
        <v>5</v>
      </c>
      <c r="N477" s="20">
        <v>1</v>
      </c>
      <c r="O477" s="20">
        <v>10000</v>
      </c>
      <c r="P477" s="20">
        <v>1</v>
      </c>
      <c r="Q477" s="20">
        <v>2</v>
      </c>
      <c r="R477" s="20">
        <v>20</v>
      </c>
      <c r="S477" s="20">
        <v>1</v>
      </c>
      <c r="T477" s="55">
        <v>45107</v>
      </c>
      <c r="U477" s="20"/>
      <c r="V477" s="8"/>
      <c r="W477" s="8"/>
      <c r="X477" s="8"/>
      <c r="Y477" s="8"/>
    </row>
    <row r="478" spans="1:176" s="83" customFormat="1">
      <c r="A478" s="25" t="s">
        <v>931</v>
      </c>
      <c r="B478" s="25">
        <v>98173</v>
      </c>
      <c r="C478" s="25" t="s">
        <v>294</v>
      </c>
      <c r="D478" s="25">
        <v>5000</v>
      </c>
      <c r="E478" s="25" t="s">
        <v>332</v>
      </c>
      <c r="F478" s="25" t="s">
        <v>3553</v>
      </c>
      <c r="G478" s="25">
        <v>5</v>
      </c>
      <c r="H478" s="25" t="s">
        <v>382</v>
      </c>
      <c r="I478" s="25">
        <v>4</v>
      </c>
      <c r="J478" s="25" t="s">
        <v>3553</v>
      </c>
      <c r="K478" s="25" t="s">
        <v>232</v>
      </c>
      <c r="L478" s="25" t="s">
        <v>232</v>
      </c>
      <c r="M478" s="25">
        <v>5</v>
      </c>
      <c r="N478" s="25">
        <v>1</v>
      </c>
      <c r="O478" s="25">
        <v>10000</v>
      </c>
      <c r="P478" s="25">
        <v>1</v>
      </c>
      <c r="Q478" s="25">
        <v>2</v>
      </c>
      <c r="R478" s="25">
        <v>20</v>
      </c>
      <c r="S478" s="25">
        <v>1</v>
      </c>
      <c r="T478" s="61">
        <v>45107</v>
      </c>
      <c r="U478" s="25"/>
      <c r="V478" s="8"/>
      <c r="W478" s="8"/>
      <c r="X478" s="8"/>
      <c r="Y478" s="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</row>
    <row r="479" spans="1:176">
      <c r="A479" s="20" t="s">
        <v>765</v>
      </c>
      <c r="B479" s="20">
        <v>98176</v>
      </c>
      <c r="C479" s="20" t="s">
        <v>294</v>
      </c>
      <c r="D479" s="20">
        <v>5000</v>
      </c>
      <c r="E479" s="20" t="s">
        <v>332</v>
      </c>
      <c r="F479" s="20" t="s">
        <v>3554</v>
      </c>
      <c r="G479" s="20">
        <v>5</v>
      </c>
      <c r="H479" s="20" t="s">
        <v>382</v>
      </c>
      <c r="I479" s="20">
        <v>4</v>
      </c>
      <c r="J479" s="20" t="s">
        <v>3554</v>
      </c>
      <c r="K479" s="20" t="s">
        <v>232</v>
      </c>
      <c r="L479" s="20" t="s">
        <v>232</v>
      </c>
      <c r="M479" s="20">
        <v>5</v>
      </c>
      <c r="N479" s="20">
        <v>1</v>
      </c>
      <c r="O479" s="20">
        <v>10000</v>
      </c>
      <c r="P479" s="20">
        <v>1</v>
      </c>
      <c r="Q479" s="20">
        <v>2</v>
      </c>
      <c r="R479" s="20">
        <v>20</v>
      </c>
      <c r="S479" s="20">
        <v>1</v>
      </c>
      <c r="T479" s="55">
        <v>45107</v>
      </c>
      <c r="U479" s="20"/>
      <c r="V479" s="8"/>
      <c r="W479" s="8"/>
      <c r="X479" s="8"/>
      <c r="Y479" s="8"/>
    </row>
    <row r="480" spans="1:176" s="83" customFormat="1">
      <c r="A480" s="25" t="s">
        <v>258</v>
      </c>
      <c r="B480" s="25">
        <v>98265</v>
      </c>
      <c r="C480" s="25" t="s">
        <v>294</v>
      </c>
      <c r="D480" s="25">
        <v>5000</v>
      </c>
      <c r="E480" s="25" t="s">
        <v>332</v>
      </c>
      <c r="F480" s="25" t="s">
        <v>3555</v>
      </c>
      <c r="G480" s="25">
        <v>5</v>
      </c>
      <c r="H480" s="25" t="s">
        <v>382</v>
      </c>
      <c r="I480" s="25">
        <v>4</v>
      </c>
      <c r="J480" s="25" t="s">
        <v>3555</v>
      </c>
      <c r="K480" s="25" t="s">
        <v>3556</v>
      </c>
      <c r="L480" s="25" t="s">
        <v>3556</v>
      </c>
      <c r="M480" s="25">
        <v>5</v>
      </c>
      <c r="N480" s="25">
        <v>1</v>
      </c>
      <c r="O480" s="25">
        <v>10000</v>
      </c>
      <c r="P480" s="25">
        <v>1</v>
      </c>
      <c r="Q480" s="25">
        <v>2</v>
      </c>
      <c r="R480" s="25">
        <v>20</v>
      </c>
      <c r="S480" s="25">
        <v>1</v>
      </c>
      <c r="T480" s="61">
        <v>45107</v>
      </c>
      <c r="U480" s="25"/>
      <c r="V480" s="8"/>
      <c r="W480" s="8"/>
      <c r="X480" s="8"/>
      <c r="Y480" s="8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</row>
    <row r="481" spans="1:176">
      <c r="A481" s="20" t="s">
        <v>1500</v>
      </c>
      <c r="B481" s="20">
        <v>95004</v>
      </c>
      <c r="C481" s="20" t="s">
        <v>294</v>
      </c>
      <c r="D481" s="20">
        <v>1500</v>
      </c>
      <c r="E481" s="20" t="s">
        <v>332</v>
      </c>
      <c r="F481" s="20" t="s">
        <v>3557</v>
      </c>
      <c r="G481" s="20">
        <v>1.5</v>
      </c>
      <c r="H481" s="20" t="s">
        <v>382</v>
      </c>
      <c r="I481" s="20">
        <v>13.33</v>
      </c>
      <c r="J481" s="20" t="s">
        <v>3557</v>
      </c>
      <c r="K481" s="20" t="s">
        <v>3128</v>
      </c>
      <c r="L481" s="20" t="s">
        <v>3128</v>
      </c>
      <c r="M481" s="20">
        <v>1.5</v>
      </c>
      <c r="N481" s="20">
        <v>1</v>
      </c>
      <c r="O481" s="20">
        <v>10000</v>
      </c>
      <c r="P481" s="20">
        <v>1</v>
      </c>
      <c r="Q481" s="20">
        <v>2</v>
      </c>
      <c r="R481" s="20">
        <v>20</v>
      </c>
      <c r="S481" s="20">
        <v>1</v>
      </c>
      <c r="T481" s="55">
        <v>45107</v>
      </c>
      <c r="U481" s="20"/>
      <c r="V481" s="8"/>
      <c r="W481" s="8"/>
      <c r="X481" s="8"/>
      <c r="Y481" s="8"/>
    </row>
    <row r="482" spans="1:176" s="83" customFormat="1">
      <c r="A482" s="25" t="s">
        <v>560</v>
      </c>
      <c r="B482" s="25">
        <v>95012</v>
      </c>
      <c r="C482" s="25" t="s">
        <v>294</v>
      </c>
      <c r="D482" s="25">
        <v>15000</v>
      </c>
      <c r="E482" s="25" t="s">
        <v>332</v>
      </c>
      <c r="F482" s="25" t="s">
        <v>3558</v>
      </c>
      <c r="G482" s="25">
        <v>15</v>
      </c>
      <c r="H482" s="25" t="s">
        <v>382</v>
      </c>
      <c r="I482" s="25">
        <v>1.33</v>
      </c>
      <c r="J482" s="25" t="s">
        <v>3558</v>
      </c>
      <c r="K482" s="25" t="s">
        <v>3559</v>
      </c>
      <c r="L482" s="25" t="s">
        <v>3559</v>
      </c>
      <c r="M482" s="25">
        <v>15</v>
      </c>
      <c r="N482" s="25">
        <v>1</v>
      </c>
      <c r="O482" s="25">
        <v>10000</v>
      </c>
      <c r="P482" s="25">
        <v>1</v>
      </c>
      <c r="Q482" s="25">
        <v>2</v>
      </c>
      <c r="R482" s="25">
        <v>20</v>
      </c>
      <c r="S482" s="25">
        <v>1</v>
      </c>
      <c r="T482" s="61">
        <v>45107</v>
      </c>
      <c r="U482" s="25"/>
      <c r="V482" s="8"/>
      <c r="W482" s="8"/>
      <c r="X482" s="8"/>
      <c r="Y482" s="8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</row>
    <row r="483" spans="1:176">
      <c r="A483" s="20" t="s">
        <v>561</v>
      </c>
      <c r="B483" s="20">
        <v>95012</v>
      </c>
      <c r="C483" s="20" t="s">
        <v>294</v>
      </c>
      <c r="D483" s="20">
        <v>15000</v>
      </c>
      <c r="E483" s="20" t="s">
        <v>332</v>
      </c>
      <c r="F483" s="20" t="s">
        <v>3560</v>
      </c>
      <c r="G483" s="20">
        <v>15</v>
      </c>
      <c r="H483" s="20" t="s">
        <v>382</v>
      </c>
      <c r="I483" s="20">
        <v>1.33</v>
      </c>
      <c r="J483" s="20" t="s">
        <v>3560</v>
      </c>
      <c r="K483" s="20" t="s">
        <v>3559</v>
      </c>
      <c r="L483" s="20" t="s">
        <v>3559</v>
      </c>
      <c r="M483" s="20">
        <v>15</v>
      </c>
      <c r="N483" s="20">
        <v>1</v>
      </c>
      <c r="O483" s="20">
        <v>10000</v>
      </c>
      <c r="P483" s="20">
        <v>1</v>
      </c>
      <c r="Q483" s="20">
        <v>2</v>
      </c>
      <c r="R483" s="20">
        <v>20</v>
      </c>
      <c r="S483" s="20">
        <v>1</v>
      </c>
      <c r="T483" s="55">
        <v>45107</v>
      </c>
      <c r="U483" s="20"/>
      <c r="V483" s="8"/>
      <c r="W483" s="8"/>
      <c r="X483" s="8"/>
      <c r="Y483" s="8"/>
    </row>
    <row r="484" spans="1:176" s="83" customFormat="1">
      <c r="A484" s="25" t="s">
        <v>3561</v>
      </c>
      <c r="B484" s="25">
        <v>730002</v>
      </c>
      <c r="C484" s="25" t="s">
        <v>294</v>
      </c>
      <c r="D484" s="25">
        <v>680</v>
      </c>
      <c r="E484" s="25" t="s">
        <v>332</v>
      </c>
      <c r="F484" s="25" t="s">
        <v>3562</v>
      </c>
      <c r="G484" s="25">
        <v>6</v>
      </c>
      <c r="H484" s="25" t="s">
        <v>295</v>
      </c>
      <c r="I484" s="25">
        <v>3.42</v>
      </c>
      <c r="J484" s="25" t="s">
        <v>3562</v>
      </c>
      <c r="K484" s="25" t="s">
        <v>3563</v>
      </c>
      <c r="L484" s="25" t="s">
        <v>3563</v>
      </c>
      <c r="M484" s="25">
        <v>6</v>
      </c>
      <c r="N484" s="25">
        <v>1</v>
      </c>
      <c r="O484" s="25">
        <v>10000</v>
      </c>
      <c r="P484" s="25">
        <v>1</v>
      </c>
      <c r="Q484" s="25">
        <v>2</v>
      </c>
      <c r="R484" s="25">
        <v>20.5</v>
      </c>
      <c r="S484" s="25">
        <v>1</v>
      </c>
      <c r="T484" s="61">
        <v>45107</v>
      </c>
      <c r="U484" s="25"/>
      <c r="V484" s="8"/>
      <c r="W484" s="8"/>
      <c r="X484" s="8"/>
      <c r="Y484" s="8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</row>
    <row r="485" spans="1:176">
      <c r="A485" s="20" t="s">
        <v>1601</v>
      </c>
      <c r="B485" s="20">
        <v>97100</v>
      </c>
      <c r="C485" s="20" t="s">
        <v>294</v>
      </c>
      <c r="D485" s="20">
        <v>1000</v>
      </c>
      <c r="E485" s="20" t="s">
        <v>332</v>
      </c>
      <c r="F485" s="20" t="s">
        <v>3564</v>
      </c>
      <c r="G485" s="20">
        <v>1</v>
      </c>
      <c r="H485" s="20" t="s">
        <v>382</v>
      </c>
      <c r="I485" s="20">
        <v>20.95</v>
      </c>
      <c r="J485" s="20" t="s">
        <v>3564</v>
      </c>
      <c r="K485" s="20" t="s">
        <v>239</v>
      </c>
      <c r="L485" s="20" t="s">
        <v>239</v>
      </c>
      <c r="M485" s="20">
        <v>1</v>
      </c>
      <c r="N485" s="20">
        <v>1</v>
      </c>
      <c r="O485" s="20">
        <v>10000</v>
      </c>
      <c r="P485" s="20">
        <v>1</v>
      </c>
      <c r="Q485" s="20">
        <v>2</v>
      </c>
      <c r="R485" s="20">
        <v>20.95</v>
      </c>
      <c r="S485" s="20">
        <v>1</v>
      </c>
      <c r="T485" s="55">
        <v>45107</v>
      </c>
      <c r="U485" s="20"/>
      <c r="V485" s="8"/>
      <c r="W485" s="8"/>
      <c r="X485" s="8"/>
      <c r="Y485" s="8"/>
    </row>
    <row r="486" spans="1:176" s="83" customFormat="1">
      <c r="A486" s="25" t="s">
        <v>543</v>
      </c>
      <c r="B486" s="25">
        <v>97003</v>
      </c>
      <c r="C486" s="25" t="s">
        <v>294</v>
      </c>
      <c r="D486" s="25">
        <v>3000</v>
      </c>
      <c r="E486" s="25" t="s">
        <v>332</v>
      </c>
      <c r="F486" s="25" t="s">
        <v>3565</v>
      </c>
      <c r="G486" s="25">
        <v>3</v>
      </c>
      <c r="H486" s="25" t="s">
        <v>382</v>
      </c>
      <c r="I486" s="25">
        <v>7</v>
      </c>
      <c r="J486" s="25" t="s">
        <v>3565</v>
      </c>
      <c r="K486" s="25" t="s">
        <v>3387</v>
      </c>
      <c r="L486" s="25" t="s">
        <v>3387</v>
      </c>
      <c r="M486" s="25">
        <v>3</v>
      </c>
      <c r="N486" s="25">
        <v>1</v>
      </c>
      <c r="O486" s="25">
        <v>10000</v>
      </c>
      <c r="P486" s="25">
        <v>1</v>
      </c>
      <c r="Q486" s="25">
        <v>2</v>
      </c>
      <c r="R486" s="25">
        <v>21</v>
      </c>
      <c r="S486" s="25">
        <v>1</v>
      </c>
      <c r="T486" s="61">
        <v>45107</v>
      </c>
      <c r="U486" s="25"/>
      <c r="V486" s="8"/>
      <c r="W486" s="8"/>
      <c r="X486" s="8"/>
      <c r="Y486" s="8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</row>
    <row r="487" spans="1:176">
      <c r="A487" s="20" t="s">
        <v>1752</v>
      </c>
      <c r="B487" s="20" t="s">
        <v>3566</v>
      </c>
      <c r="C487" s="20" t="s">
        <v>294</v>
      </c>
      <c r="D487" s="20">
        <v>3000</v>
      </c>
      <c r="E487" s="20" t="s">
        <v>332</v>
      </c>
      <c r="F487" s="20" t="s">
        <v>3567</v>
      </c>
      <c r="G487" s="20">
        <v>3</v>
      </c>
      <c r="H487" s="20" t="s">
        <v>382</v>
      </c>
      <c r="I487" s="20">
        <v>7</v>
      </c>
      <c r="J487" s="20" t="s">
        <v>3567</v>
      </c>
      <c r="K487" s="20" t="s">
        <v>3568</v>
      </c>
      <c r="L487" s="20" t="s">
        <v>3568</v>
      </c>
      <c r="M487" s="20">
        <v>3</v>
      </c>
      <c r="N487" s="20">
        <v>1</v>
      </c>
      <c r="O487" s="20">
        <v>10000</v>
      </c>
      <c r="P487" s="20">
        <v>1</v>
      </c>
      <c r="Q487" s="20">
        <v>2</v>
      </c>
      <c r="R487" s="20">
        <v>21</v>
      </c>
      <c r="S487" s="20">
        <v>1</v>
      </c>
      <c r="T487" s="55">
        <v>45107</v>
      </c>
      <c r="U487" s="20"/>
      <c r="V487" s="8"/>
      <c r="W487" s="8"/>
      <c r="X487" s="8"/>
      <c r="Y487" s="8"/>
    </row>
    <row r="488" spans="1:176" s="83" customFormat="1">
      <c r="A488" s="25" t="s">
        <v>178</v>
      </c>
      <c r="B488" s="25">
        <v>98270</v>
      </c>
      <c r="C488" s="25" t="s">
        <v>294</v>
      </c>
      <c r="D488" s="25">
        <v>5000</v>
      </c>
      <c r="E488" s="25" t="s">
        <v>332</v>
      </c>
      <c r="F488" s="25" t="s">
        <v>3569</v>
      </c>
      <c r="G488" s="25">
        <v>5</v>
      </c>
      <c r="H488" s="25" t="s">
        <v>382</v>
      </c>
      <c r="I488" s="25">
        <v>4.3</v>
      </c>
      <c r="J488" s="25" t="s">
        <v>3569</v>
      </c>
      <c r="K488" s="25" t="s">
        <v>2673</v>
      </c>
      <c r="L488" s="25" t="s">
        <v>2673</v>
      </c>
      <c r="M488" s="25">
        <v>5</v>
      </c>
      <c r="N488" s="25">
        <v>1</v>
      </c>
      <c r="O488" s="25">
        <v>10000</v>
      </c>
      <c r="P488" s="25">
        <v>1</v>
      </c>
      <c r="Q488" s="25">
        <v>2</v>
      </c>
      <c r="R488" s="25">
        <v>21.5</v>
      </c>
      <c r="S488" s="25">
        <v>1</v>
      </c>
      <c r="T488" s="61">
        <v>45107</v>
      </c>
      <c r="U488" s="25"/>
      <c r="V488" s="8"/>
      <c r="W488" s="8"/>
      <c r="X488" s="8"/>
      <c r="Y488" s="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</row>
    <row r="489" spans="1:176">
      <c r="A489" s="20" t="s">
        <v>610</v>
      </c>
      <c r="B489" s="20">
        <v>97016</v>
      </c>
      <c r="C489" s="20" t="s">
        <v>294</v>
      </c>
      <c r="D489" s="20">
        <v>3000</v>
      </c>
      <c r="E489" s="20" t="s">
        <v>332</v>
      </c>
      <c r="F489" s="20" t="s">
        <v>3570</v>
      </c>
      <c r="G489" s="20">
        <v>3</v>
      </c>
      <c r="H489" s="20" t="s">
        <v>382</v>
      </c>
      <c r="I489" s="20">
        <v>7.17</v>
      </c>
      <c r="J489" s="20" t="s">
        <v>3571</v>
      </c>
      <c r="K489" s="20" t="s">
        <v>3572</v>
      </c>
      <c r="L489" s="20" t="s">
        <v>3572</v>
      </c>
      <c r="M489" s="20">
        <v>3</v>
      </c>
      <c r="N489" s="20">
        <v>1</v>
      </c>
      <c r="O489" s="20">
        <v>1000</v>
      </c>
      <c r="P489" s="20">
        <v>1</v>
      </c>
      <c r="Q489" s="20">
        <v>2</v>
      </c>
      <c r="R489" s="20">
        <v>21.5</v>
      </c>
      <c r="S489" s="20">
        <v>1</v>
      </c>
      <c r="T489" s="55">
        <v>45107</v>
      </c>
      <c r="U489" s="20"/>
      <c r="V489" s="8"/>
      <c r="W489" s="8"/>
      <c r="X489" s="8"/>
      <c r="Y489" s="8"/>
    </row>
    <row r="490" spans="1:176" s="83" customFormat="1">
      <c r="A490" s="25">
        <v>98269</v>
      </c>
      <c r="B490" s="25">
        <v>98270</v>
      </c>
      <c r="C490" s="25" t="s">
        <v>294</v>
      </c>
      <c r="D490" s="25">
        <v>5000</v>
      </c>
      <c r="E490" s="25" t="s">
        <v>332</v>
      </c>
      <c r="F490" s="25" t="s">
        <v>3569</v>
      </c>
      <c r="G490" s="25">
        <v>5</v>
      </c>
      <c r="H490" s="25" t="s">
        <v>382</v>
      </c>
      <c r="I490" s="25">
        <v>4.3</v>
      </c>
      <c r="J490" s="25" t="s">
        <v>3569</v>
      </c>
      <c r="K490" s="25" t="s">
        <v>2673</v>
      </c>
      <c r="L490" s="25" t="s">
        <v>2673</v>
      </c>
      <c r="M490" s="25">
        <v>5</v>
      </c>
      <c r="N490" s="25">
        <v>1</v>
      </c>
      <c r="O490" s="25">
        <v>10000</v>
      </c>
      <c r="P490" s="25">
        <v>1</v>
      </c>
      <c r="Q490" s="25">
        <v>2</v>
      </c>
      <c r="R490" s="25">
        <v>21.5</v>
      </c>
      <c r="S490" s="25">
        <v>1</v>
      </c>
      <c r="T490" s="61">
        <v>45107</v>
      </c>
      <c r="U490" s="25"/>
      <c r="V490" s="8"/>
      <c r="W490" s="8"/>
      <c r="X490" s="8"/>
      <c r="Y490" s="8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</row>
    <row r="491" spans="1:176">
      <c r="A491" s="20" t="s">
        <v>1608</v>
      </c>
      <c r="B491" s="20">
        <v>97251</v>
      </c>
      <c r="C491" s="20" t="s">
        <v>294</v>
      </c>
      <c r="D491" s="20">
        <v>200</v>
      </c>
      <c r="E491" s="20" t="s">
        <v>332</v>
      </c>
      <c r="F491" s="20" t="s">
        <v>1784</v>
      </c>
      <c r="G491" s="20">
        <v>6</v>
      </c>
      <c r="H491" s="20" t="s">
        <v>295</v>
      </c>
      <c r="I491" s="20">
        <v>3.67</v>
      </c>
      <c r="J491" s="20" t="s">
        <v>1784</v>
      </c>
      <c r="K491" s="20" t="s">
        <v>3524</v>
      </c>
      <c r="L491" s="20" t="s">
        <v>3524</v>
      </c>
      <c r="M491" s="20">
        <v>6</v>
      </c>
      <c r="N491" s="20">
        <v>1</v>
      </c>
      <c r="O491" s="20">
        <v>10000</v>
      </c>
      <c r="P491" s="20">
        <v>1</v>
      </c>
      <c r="Q491" s="20">
        <v>2</v>
      </c>
      <c r="R491" s="20">
        <v>22</v>
      </c>
      <c r="S491" s="20">
        <v>1</v>
      </c>
      <c r="T491" s="55">
        <v>45107</v>
      </c>
      <c r="U491" s="20"/>
      <c r="V491" s="8"/>
      <c r="W491" s="8"/>
      <c r="X491" s="8"/>
      <c r="Y491" s="8"/>
    </row>
    <row r="492" spans="1:176" s="83" customFormat="1">
      <c r="A492" s="25" t="s">
        <v>1674</v>
      </c>
      <c r="B492" s="25">
        <v>726005</v>
      </c>
      <c r="C492" s="25" t="s">
        <v>294</v>
      </c>
      <c r="D492" s="25">
        <v>16000</v>
      </c>
      <c r="E492" s="25" t="s">
        <v>332</v>
      </c>
      <c r="F492" s="25" t="s">
        <v>3573</v>
      </c>
      <c r="G492" s="25">
        <v>16</v>
      </c>
      <c r="H492" s="25" t="s">
        <v>382</v>
      </c>
      <c r="I492" s="25">
        <v>1.38</v>
      </c>
      <c r="J492" s="25" t="s">
        <v>3573</v>
      </c>
      <c r="K492" s="25" t="s">
        <v>3574</v>
      </c>
      <c r="L492" s="25" t="s">
        <v>3574</v>
      </c>
      <c r="M492" s="25">
        <v>16</v>
      </c>
      <c r="N492" s="25">
        <v>1</v>
      </c>
      <c r="O492" s="25">
        <v>10000</v>
      </c>
      <c r="P492" s="25">
        <v>1</v>
      </c>
      <c r="Q492" s="25">
        <v>2</v>
      </c>
      <c r="R492" s="25">
        <v>22</v>
      </c>
      <c r="S492" s="25">
        <v>1</v>
      </c>
      <c r="T492" s="61">
        <v>45107</v>
      </c>
      <c r="U492" s="25"/>
      <c r="V492" s="8"/>
      <c r="W492" s="8"/>
      <c r="X492" s="8"/>
      <c r="Y492" s="8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</row>
    <row r="493" spans="1:176">
      <c r="A493" s="20" t="s">
        <v>3575</v>
      </c>
      <c r="B493" s="20">
        <v>99076</v>
      </c>
      <c r="C493" s="20" t="s">
        <v>294</v>
      </c>
      <c r="D493" s="20">
        <v>2500</v>
      </c>
      <c r="E493" s="20" t="s">
        <v>332</v>
      </c>
      <c r="F493" s="20" t="s">
        <v>3576</v>
      </c>
      <c r="G493" s="20">
        <v>2.5</v>
      </c>
      <c r="H493" s="20" t="s">
        <v>382</v>
      </c>
      <c r="I493" s="20">
        <v>2.2000000000000002</v>
      </c>
      <c r="J493" s="20" t="s">
        <v>3576</v>
      </c>
      <c r="K493" s="20" t="s">
        <v>3577</v>
      </c>
      <c r="L493" s="20" t="s">
        <v>3577</v>
      </c>
      <c r="M493" s="20">
        <v>2.5</v>
      </c>
      <c r="N493" s="20">
        <v>4</v>
      </c>
      <c r="O493" s="20">
        <v>10000</v>
      </c>
      <c r="P493" s="20">
        <v>1</v>
      </c>
      <c r="Q493" s="20">
        <v>2</v>
      </c>
      <c r="R493" s="20">
        <v>22</v>
      </c>
      <c r="S493" s="20">
        <v>1</v>
      </c>
      <c r="T493" s="55">
        <v>45107</v>
      </c>
      <c r="U493" s="20"/>
      <c r="V493" s="8"/>
      <c r="W493" s="8"/>
      <c r="X493" s="8"/>
      <c r="Y493" s="8"/>
    </row>
    <row r="494" spans="1:176" s="83" customFormat="1">
      <c r="A494" s="25" t="s">
        <v>695</v>
      </c>
      <c r="B494" s="25">
        <v>94011</v>
      </c>
      <c r="C494" s="25" t="s">
        <v>294</v>
      </c>
      <c r="D494" s="25">
        <v>1</v>
      </c>
      <c r="E494" s="25" t="s">
        <v>295</v>
      </c>
      <c r="F494" s="25" t="s">
        <v>3578</v>
      </c>
      <c r="G494" s="25">
        <v>9</v>
      </c>
      <c r="H494" s="25" t="s">
        <v>295</v>
      </c>
      <c r="I494" s="25">
        <v>2.44</v>
      </c>
      <c r="J494" s="25" t="s">
        <v>3578</v>
      </c>
      <c r="K494" s="25" t="s">
        <v>3256</v>
      </c>
      <c r="L494" s="25" t="s">
        <v>3256</v>
      </c>
      <c r="M494" s="25">
        <v>9</v>
      </c>
      <c r="N494" s="25">
        <v>1</v>
      </c>
      <c r="O494" s="25">
        <v>10000</v>
      </c>
      <c r="P494" s="25">
        <v>1</v>
      </c>
      <c r="Q494" s="25">
        <v>2</v>
      </c>
      <c r="R494" s="25">
        <v>22</v>
      </c>
      <c r="S494" s="25">
        <v>1</v>
      </c>
      <c r="T494" s="61">
        <v>45107</v>
      </c>
      <c r="U494" s="25"/>
      <c r="V494" s="8"/>
      <c r="W494" s="8"/>
      <c r="X494" s="8"/>
      <c r="Y494" s="8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</row>
    <row r="495" spans="1:176">
      <c r="A495" s="20" t="s">
        <v>552</v>
      </c>
      <c r="B495" s="20">
        <v>97116</v>
      </c>
      <c r="C495" s="20" t="s">
        <v>294</v>
      </c>
      <c r="D495" s="20">
        <v>10000</v>
      </c>
      <c r="E495" s="20" t="s">
        <v>332</v>
      </c>
      <c r="F495" s="20" t="s">
        <v>3579</v>
      </c>
      <c r="G495" s="20">
        <v>10</v>
      </c>
      <c r="H495" s="20" t="s">
        <v>382</v>
      </c>
      <c r="I495" s="20">
        <v>2.2000000000000002</v>
      </c>
      <c r="J495" s="20" t="s">
        <v>3579</v>
      </c>
      <c r="K495" s="20" t="s">
        <v>2597</v>
      </c>
      <c r="L495" s="20" t="s">
        <v>2597</v>
      </c>
      <c r="M495" s="20">
        <v>10</v>
      </c>
      <c r="N495" s="20">
        <v>1</v>
      </c>
      <c r="O495" s="20">
        <v>10000</v>
      </c>
      <c r="P495" s="20">
        <v>1</v>
      </c>
      <c r="Q495" s="20">
        <v>2</v>
      </c>
      <c r="R495" s="20">
        <v>22</v>
      </c>
      <c r="S495" s="20">
        <v>1</v>
      </c>
      <c r="T495" s="55">
        <v>45107</v>
      </c>
      <c r="U495" s="20"/>
      <c r="V495" s="8"/>
      <c r="W495" s="8"/>
      <c r="X495" s="8"/>
      <c r="Y495" s="8"/>
    </row>
    <row r="496" spans="1:176" s="83" customFormat="1">
      <c r="A496" s="25">
        <v>99076</v>
      </c>
      <c r="B496" s="25">
        <v>99076</v>
      </c>
      <c r="C496" s="25" t="s">
        <v>294</v>
      </c>
      <c r="D496" s="25">
        <v>2500</v>
      </c>
      <c r="E496" s="25" t="s">
        <v>332</v>
      </c>
      <c r="F496" s="25" t="s">
        <v>3576</v>
      </c>
      <c r="G496" s="25">
        <v>2.5</v>
      </c>
      <c r="H496" s="25" t="s">
        <v>382</v>
      </c>
      <c r="I496" s="25">
        <v>2.2000000000000002</v>
      </c>
      <c r="J496" s="25" t="s">
        <v>3576</v>
      </c>
      <c r="K496" s="25" t="s">
        <v>3577</v>
      </c>
      <c r="L496" s="25" t="s">
        <v>3577</v>
      </c>
      <c r="M496" s="25">
        <v>2.5</v>
      </c>
      <c r="N496" s="25">
        <v>4</v>
      </c>
      <c r="O496" s="25">
        <v>10000</v>
      </c>
      <c r="P496" s="25">
        <v>1</v>
      </c>
      <c r="Q496" s="25">
        <v>2</v>
      </c>
      <c r="R496" s="25">
        <v>22</v>
      </c>
      <c r="S496" s="25">
        <v>1</v>
      </c>
      <c r="T496" s="61">
        <v>45107</v>
      </c>
      <c r="U496" s="25"/>
      <c r="V496" s="8"/>
      <c r="W496" s="8"/>
      <c r="X496" s="8"/>
      <c r="Y496" s="8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</row>
    <row r="497" spans="1:176">
      <c r="A497" s="20" t="s">
        <v>3580</v>
      </c>
      <c r="B497" s="20">
        <v>99076</v>
      </c>
      <c r="C497" s="20" t="s">
        <v>294</v>
      </c>
      <c r="D497" s="20">
        <v>2500</v>
      </c>
      <c r="E497" s="20" t="s">
        <v>332</v>
      </c>
      <c r="F497" s="20" t="s">
        <v>3576</v>
      </c>
      <c r="G497" s="20">
        <v>2.5</v>
      </c>
      <c r="H497" s="20" t="s">
        <v>382</v>
      </c>
      <c r="I497" s="20">
        <v>2.2000000000000002</v>
      </c>
      <c r="J497" s="20" t="s">
        <v>3576</v>
      </c>
      <c r="K497" s="20" t="s">
        <v>3577</v>
      </c>
      <c r="L497" s="20" t="s">
        <v>3577</v>
      </c>
      <c r="M497" s="20">
        <v>2.5</v>
      </c>
      <c r="N497" s="20">
        <v>4</v>
      </c>
      <c r="O497" s="20">
        <v>10000</v>
      </c>
      <c r="P497" s="20">
        <v>1</v>
      </c>
      <c r="Q497" s="20">
        <v>2</v>
      </c>
      <c r="R497" s="20">
        <v>22</v>
      </c>
      <c r="S497" s="20">
        <v>1</v>
      </c>
      <c r="T497" s="55">
        <v>45107</v>
      </c>
      <c r="U497" s="20"/>
      <c r="V497" s="8"/>
      <c r="W497" s="8"/>
      <c r="X497" s="8"/>
      <c r="Y497" s="8"/>
    </row>
    <row r="498" spans="1:176" s="83" customFormat="1">
      <c r="A498" s="25" t="s">
        <v>3581</v>
      </c>
      <c r="B498" s="25">
        <v>788004</v>
      </c>
      <c r="C498" s="25" t="s">
        <v>294</v>
      </c>
      <c r="D498" s="25">
        <v>48</v>
      </c>
      <c r="E498" s="25" t="s">
        <v>295</v>
      </c>
      <c r="F498" s="25" t="s">
        <v>3582</v>
      </c>
      <c r="G498" s="25">
        <v>48</v>
      </c>
      <c r="H498" s="25" t="s">
        <v>295</v>
      </c>
      <c r="I498" s="25">
        <v>0.46</v>
      </c>
      <c r="J498" s="25" t="s">
        <v>3582</v>
      </c>
      <c r="K498" s="25" t="s">
        <v>3583</v>
      </c>
      <c r="L498" s="25" t="s">
        <v>3583</v>
      </c>
      <c r="M498" s="25">
        <v>48</v>
      </c>
      <c r="N498" s="25">
        <v>1</v>
      </c>
      <c r="O498" s="25">
        <v>10000</v>
      </c>
      <c r="P498" s="25">
        <v>1</v>
      </c>
      <c r="Q498" s="25">
        <v>2</v>
      </c>
      <c r="R498" s="25">
        <v>22</v>
      </c>
      <c r="S498" s="25">
        <v>1</v>
      </c>
      <c r="T498" s="61">
        <v>45107</v>
      </c>
      <c r="U498" s="25"/>
      <c r="V498" s="8"/>
      <c r="W498" s="8"/>
      <c r="X498" s="8"/>
      <c r="Y498" s="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</row>
    <row r="499" spans="1:176">
      <c r="A499" s="20" t="s">
        <v>3584</v>
      </c>
      <c r="B499" s="20" t="s">
        <v>3585</v>
      </c>
      <c r="C499" s="20" t="s">
        <v>294</v>
      </c>
      <c r="D499" s="20">
        <v>1140</v>
      </c>
      <c r="E499" s="20" t="s">
        <v>332</v>
      </c>
      <c r="F499" s="20" t="s">
        <v>3586</v>
      </c>
      <c r="G499" s="20">
        <v>1.1399999999999999</v>
      </c>
      <c r="H499" s="20" t="s">
        <v>382</v>
      </c>
      <c r="I499" s="20">
        <v>20.13</v>
      </c>
      <c r="J499" s="20" t="s">
        <v>3586</v>
      </c>
      <c r="K499" s="20" t="s">
        <v>3587</v>
      </c>
      <c r="L499" s="20" t="s">
        <v>3587</v>
      </c>
      <c r="M499" s="20">
        <v>1.1399999999999999</v>
      </c>
      <c r="N499" s="20">
        <v>1</v>
      </c>
      <c r="O499" s="20">
        <v>10000</v>
      </c>
      <c r="P499" s="20">
        <v>1</v>
      </c>
      <c r="Q499" s="20">
        <v>2</v>
      </c>
      <c r="R499" s="20">
        <v>22.95</v>
      </c>
      <c r="S499" s="20">
        <v>1</v>
      </c>
      <c r="T499" s="55">
        <v>45107</v>
      </c>
      <c r="U499" s="20"/>
      <c r="V499" s="8"/>
      <c r="W499" s="8"/>
      <c r="X499" s="8"/>
      <c r="Y499" s="8"/>
    </row>
    <row r="500" spans="1:176" s="83" customFormat="1">
      <c r="A500" s="25" t="s">
        <v>1960</v>
      </c>
      <c r="B500" s="25">
        <v>98331</v>
      </c>
      <c r="C500" s="25" t="s">
        <v>294</v>
      </c>
      <c r="D500" s="25">
        <v>5000</v>
      </c>
      <c r="E500" s="25" t="s">
        <v>332</v>
      </c>
      <c r="F500" s="25" t="s">
        <v>3588</v>
      </c>
      <c r="G500" s="25">
        <v>1</v>
      </c>
      <c r="H500" s="25" t="s">
        <v>382</v>
      </c>
      <c r="I500" s="25">
        <v>23</v>
      </c>
      <c r="J500" s="25" t="s">
        <v>3588</v>
      </c>
      <c r="K500" s="25" t="s">
        <v>3589</v>
      </c>
      <c r="L500" s="25" t="s">
        <v>3589</v>
      </c>
      <c r="M500" s="25">
        <v>1</v>
      </c>
      <c r="N500" s="25">
        <v>1</v>
      </c>
      <c r="O500" s="25">
        <v>10000</v>
      </c>
      <c r="P500" s="25">
        <v>1</v>
      </c>
      <c r="Q500" s="25">
        <v>2</v>
      </c>
      <c r="R500" s="25">
        <v>23</v>
      </c>
      <c r="S500" s="25">
        <v>1</v>
      </c>
      <c r="T500" s="61">
        <v>45107</v>
      </c>
      <c r="U500" s="25"/>
      <c r="V500" s="8"/>
      <c r="W500" s="8"/>
      <c r="X500" s="8"/>
      <c r="Y500" s="8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</row>
    <row r="501" spans="1:176">
      <c r="A501" s="20" t="s">
        <v>823</v>
      </c>
      <c r="B501" s="20">
        <v>97061</v>
      </c>
      <c r="C501" s="20" t="s">
        <v>294</v>
      </c>
      <c r="D501" s="20">
        <v>454</v>
      </c>
      <c r="E501" s="20" t="s">
        <v>332</v>
      </c>
      <c r="F501" s="20" t="s">
        <v>3590</v>
      </c>
      <c r="G501" s="20">
        <v>11</v>
      </c>
      <c r="H501" s="20" t="s">
        <v>2953</v>
      </c>
      <c r="I501" s="20">
        <v>2.09</v>
      </c>
      <c r="J501" s="20" t="s">
        <v>3590</v>
      </c>
      <c r="K501" s="20" t="s">
        <v>3591</v>
      </c>
      <c r="L501" s="20" t="s">
        <v>3591</v>
      </c>
      <c r="M501" s="20">
        <v>11</v>
      </c>
      <c r="N501" s="20">
        <v>1</v>
      </c>
      <c r="O501" s="20">
        <v>10000</v>
      </c>
      <c r="P501" s="20">
        <v>1</v>
      </c>
      <c r="Q501" s="20">
        <v>2</v>
      </c>
      <c r="R501" s="20">
        <v>23</v>
      </c>
      <c r="S501" s="20">
        <v>1</v>
      </c>
      <c r="T501" s="55">
        <v>45107</v>
      </c>
      <c r="U501" s="20"/>
      <c r="V501" s="8"/>
      <c r="W501" s="8"/>
      <c r="X501" s="8"/>
      <c r="Y501" s="8"/>
    </row>
    <row r="502" spans="1:176" s="83" customFormat="1">
      <c r="A502" s="25" t="s">
        <v>164</v>
      </c>
      <c r="B502" s="25">
        <v>91000</v>
      </c>
      <c r="C502" s="25" t="s">
        <v>294</v>
      </c>
      <c r="D502" s="25">
        <v>12700</v>
      </c>
      <c r="E502" s="25" t="s">
        <v>332</v>
      </c>
      <c r="F502" s="25" t="s">
        <v>3592</v>
      </c>
      <c r="G502" s="25">
        <v>12.7</v>
      </c>
      <c r="H502" s="25" t="s">
        <v>382</v>
      </c>
      <c r="I502" s="25">
        <v>1.85</v>
      </c>
      <c r="J502" s="25" t="s">
        <v>3592</v>
      </c>
      <c r="K502" s="25" t="s">
        <v>163</v>
      </c>
      <c r="L502" s="25" t="s">
        <v>163</v>
      </c>
      <c r="M502" s="25">
        <v>12.7</v>
      </c>
      <c r="N502" s="25">
        <v>1</v>
      </c>
      <c r="O502" s="25">
        <v>10000</v>
      </c>
      <c r="P502" s="25">
        <v>1</v>
      </c>
      <c r="Q502" s="25">
        <v>2</v>
      </c>
      <c r="R502" s="25">
        <v>23.5</v>
      </c>
      <c r="S502" s="25">
        <v>1</v>
      </c>
      <c r="T502" s="61">
        <v>45107</v>
      </c>
      <c r="U502" s="25"/>
      <c r="V502" s="8"/>
      <c r="W502" s="8"/>
      <c r="X502" s="8"/>
      <c r="Y502" s="8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</row>
    <row r="503" spans="1:176">
      <c r="A503" s="20" t="s">
        <v>3593</v>
      </c>
      <c r="B503" s="20">
        <v>767017</v>
      </c>
      <c r="C503" s="20" t="s">
        <v>294</v>
      </c>
      <c r="D503" s="20">
        <v>800</v>
      </c>
      <c r="E503" s="20" t="s">
        <v>332</v>
      </c>
      <c r="F503" s="20" t="s">
        <v>3594</v>
      </c>
      <c r="G503" s="20">
        <v>12</v>
      </c>
      <c r="H503" s="20" t="s">
        <v>295</v>
      </c>
      <c r="I503" s="20">
        <v>1.96</v>
      </c>
      <c r="J503" s="20" t="s">
        <v>3594</v>
      </c>
      <c r="K503" s="20" t="s">
        <v>3595</v>
      </c>
      <c r="L503" s="20" t="s">
        <v>3595</v>
      </c>
      <c r="M503" s="20">
        <v>12</v>
      </c>
      <c r="N503" s="20">
        <v>1</v>
      </c>
      <c r="O503" s="20">
        <v>10000</v>
      </c>
      <c r="P503" s="20">
        <v>1</v>
      </c>
      <c r="Q503" s="20">
        <v>2</v>
      </c>
      <c r="R503" s="20">
        <v>23.5</v>
      </c>
      <c r="S503" s="20">
        <v>1</v>
      </c>
      <c r="T503" s="55">
        <v>45107</v>
      </c>
      <c r="U503" s="20"/>
      <c r="V503" s="8"/>
      <c r="W503" s="8"/>
      <c r="X503" s="8"/>
      <c r="Y503" s="8"/>
    </row>
    <row r="504" spans="1:176" s="83" customFormat="1">
      <c r="A504" s="25" t="s">
        <v>1821</v>
      </c>
      <c r="B504" s="25" t="s">
        <v>3596</v>
      </c>
      <c r="C504" s="25" t="s">
        <v>294</v>
      </c>
      <c r="D504" s="25">
        <v>5000</v>
      </c>
      <c r="E504" s="25" t="s">
        <v>327</v>
      </c>
      <c r="F504" s="25" t="s">
        <v>3597</v>
      </c>
      <c r="G504" s="25">
        <v>5</v>
      </c>
      <c r="H504" s="25" t="s">
        <v>329</v>
      </c>
      <c r="I504" s="25">
        <v>4.8</v>
      </c>
      <c r="J504" s="25" t="s">
        <v>3597</v>
      </c>
      <c r="K504" s="25" t="s">
        <v>3054</v>
      </c>
      <c r="L504" s="25" t="s">
        <v>3054</v>
      </c>
      <c r="M504" s="25">
        <v>5</v>
      </c>
      <c r="N504" s="25">
        <v>1</v>
      </c>
      <c r="O504" s="25">
        <v>10000</v>
      </c>
      <c r="P504" s="25">
        <v>1</v>
      </c>
      <c r="Q504" s="25">
        <v>2</v>
      </c>
      <c r="R504" s="25">
        <v>24</v>
      </c>
      <c r="S504" s="25">
        <v>1</v>
      </c>
      <c r="T504" s="61">
        <v>45107</v>
      </c>
      <c r="U504" s="25"/>
      <c r="V504" s="8"/>
      <c r="W504" s="8"/>
      <c r="X504" s="8"/>
      <c r="Y504" s="8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</row>
    <row r="505" spans="1:176">
      <c r="A505" s="20" t="s">
        <v>578</v>
      </c>
      <c r="B505" s="20">
        <v>93000</v>
      </c>
      <c r="C505" s="20" t="s">
        <v>294</v>
      </c>
      <c r="D505" s="20">
        <v>110</v>
      </c>
      <c r="E505" s="20" t="s">
        <v>295</v>
      </c>
      <c r="F505" s="20" t="s">
        <v>3598</v>
      </c>
      <c r="G505" s="20">
        <v>110</v>
      </c>
      <c r="H505" s="20" t="s">
        <v>295</v>
      </c>
      <c r="I505" s="20">
        <v>0.22</v>
      </c>
      <c r="J505" s="20" t="s">
        <v>3598</v>
      </c>
      <c r="K505" s="20" t="s">
        <v>3599</v>
      </c>
      <c r="L505" s="20" t="s">
        <v>3599</v>
      </c>
      <c r="M505" s="20">
        <v>110</v>
      </c>
      <c r="N505" s="20">
        <v>1</v>
      </c>
      <c r="O505" s="20">
        <v>10000</v>
      </c>
      <c r="P505" s="20">
        <v>1</v>
      </c>
      <c r="Q505" s="20">
        <v>2</v>
      </c>
      <c r="R505" s="20">
        <v>24</v>
      </c>
      <c r="S505" s="20">
        <v>1</v>
      </c>
      <c r="T505" s="55">
        <v>45107</v>
      </c>
      <c r="U505" s="20"/>
      <c r="V505" s="8"/>
      <c r="W505" s="8"/>
      <c r="X505" s="8"/>
      <c r="Y505" s="8"/>
    </row>
    <row r="506" spans="1:176" s="83" customFormat="1">
      <c r="A506" s="25" t="s">
        <v>238</v>
      </c>
      <c r="B506" s="25">
        <v>93009</v>
      </c>
      <c r="C506" s="25" t="s">
        <v>294</v>
      </c>
      <c r="D506" s="25">
        <v>1</v>
      </c>
      <c r="E506" s="25" t="s">
        <v>295</v>
      </c>
      <c r="F506" s="25" t="s">
        <v>3600</v>
      </c>
      <c r="G506" s="25">
        <v>48</v>
      </c>
      <c r="H506" s="25" t="s">
        <v>295</v>
      </c>
      <c r="I506" s="25">
        <v>0.51</v>
      </c>
      <c r="J506" s="25" t="s">
        <v>3600</v>
      </c>
      <c r="K506" s="25" t="s">
        <v>3601</v>
      </c>
      <c r="L506" s="25" t="s">
        <v>3601</v>
      </c>
      <c r="M506" s="25">
        <v>48</v>
      </c>
      <c r="N506" s="25">
        <v>1</v>
      </c>
      <c r="O506" s="25">
        <v>10000</v>
      </c>
      <c r="P506" s="25">
        <v>1</v>
      </c>
      <c r="Q506" s="25">
        <v>2</v>
      </c>
      <c r="R506" s="25">
        <v>24.5</v>
      </c>
      <c r="S506" s="25">
        <v>1</v>
      </c>
      <c r="T506" s="61">
        <v>45107</v>
      </c>
      <c r="U506" s="25"/>
      <c r="V506" s="8"/>
      <c r="W506" s="8"/>
      <c r="X506" s="8"/>
      <c r="Y506" s="8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</row>
    <row r="507" spans="1:176">
      <c r="A507" s="20" t="s">
        <v>3602</v>
      </c>
      <c r="B507" s="20">
        <v>765001</v>
      </c>
      <c r="C507" s="20" t="s">
        <v>294</v>
      </c>
      <c r="D507" s="20">
        <v>2600</v>
      </c>
      <c r="E507" s="20" t="s">
        <v>332</v>
      </c>
      <c r="F507" s="20" t="s">
        <v>3603</v>
      </c>
      <c r="G507" s="20">
        <v>2.6</v>
      </c>
      <c r="H507" s="20" t="s">
        <v>382</v>
      </c>
      <c r="I507" s="20">
        <v>9.52</v>
      </c>
      <c r="J507" s="20" t="s">
        <v>3603</v>
      </c>
      <c r="K507" s="20" t="s">
        <v>3604</v>
      </c>
      <c r="L507" s="20" t="s">
        <v>3604</v>
      </c>
      <c r="M507" s="20">
        <v>2.6</v>
      </c>
      <c r="N507" s="20">
        <v>1</v>
      </c>
      <c r="O507" s="20">
        <v>10000</v>
      </c>
      <c r="P507" s="20">
        <v>1</v>
      </c>
      <c r="Q507" s="20">
        <v>2</v>
      </c>
      <c r="R507" s="20">
        <v>24.75</v>
      </c>
      <c r="S507" s="20">
        <v>1</v>
      </c>
      <c r="T507" s="55">
        <v>45107</v>
      </c>
      <c r="U507" s="20"/>
      <c r="V507" s="8"/>
      <c r="W507" s="8"/>
      <c r="X507" s="8"/>
      <c r="Y507" s="8"/>
    </row>
    <row r="508" spans="1:176" s="83" customFormat="1">
      <c r="A508" s="25" t="s">
        <v>1405</v>
      </c>
      <c r="B508" s="25">
        <v>782000</v>
      </c>
      <c r="C508" s="25" t="s">
        <v>294</v>
      </c>
      <c r="D508" s="25">
        <v>125</v>
      </c>
      <c r="E508" s="25" t="s">
        <v>332</v>
      </c>
      <c r="F508" s="25" t="s">
        <v>3605</v>
      </c>
      <c r="G508" s="25">
        <v>24</v>
      </c>
      <c r="H508" s="25" t="s">
        <v>295</v>
      </c>
      <c r="I508" s="25">
        <v>1.03</v>
      </c>
      <c r="J508" s="25" t="s">
        <v>3605</v>
      </c>
      <c r="K508" s="25" t="s">
        <v>3606</v>
      </c>
      <c r="L508" s="25" t="s">
        <v>3606</v>
      </c>
      <c r="M508" s="25">
        <v>24</v>
      </c>
      <c r="N508" s="25">
        <v>1</v>
      </c>
      <c r="O508" s="25">
        <v>10000</v>
      </c>
      <c r="P508" s="25">
        <v>1</v>
      </c>
      <c r="Q508" s="25">
        <v>2</v>
      </c>
      <c r="R508" s="25">
        <v>24.75</v>
      </c>
      <c r="S508" s="25">
        <v>1</v>
      </c>
      <c r="T508" s="61">
        <v>45107</v>
      </c>
      <c r="U508" s="25"/>
      <c r="V508" s="8"/>
      <c r="W508" s="8"/>
      <c r="X508" s="8"/>
      <c r="Y508" s="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</row>
    <row r="509" spans="1:176">
      <c r="A509" s="20" t="s">
        <v>1023</v>
      </c>
      <c r="B509" s="20" t="s">
        <v>3607</v>
      </c>
      <c r="C509" s="20" t="s">
        <v>294</v>
      </c>
      <c r="D509" s="20">
        <v>3780</v>
      </c>
      <c r="E509" s="20" t="s">
        <v>327</v>
      </c>
      <c r="F509" s="20" t="s">
        <v>3608</v>
      </c>
      <c r="G509" s="20">
        <v>3.78</v>
      </c>
      <c r="H509" s="20" t="s">
        <v>329</v>
      </c>
      <c r="I509" s="20">
        <v>6.6</v>
      </c>
      <c r="J509" s="20" t="s">
        <v>3608</v>
      </c>
      <c r="K509" s="20" t="s">
        <v>3609</v>
      </c>
      <c r="L509" s="20" t="s">
        <v>3609</v>
      </c>
      <c r="M509" s="20">
        <v>3.78</v>
      </c>
      <c r="N509" s="20">
        <v>1</v>
      </c>
      <c r="O509" s="20">
        <v>10000</v>
      </c>
      <c r="P509" s="20">
        <v>1</v>
      </c>
      <c r="Q509" s="20">
        <v>2</v>
      </c>
      <c r="R509" s="20">
        <v>24.95</v>
      </c>
      <c r="S509" s="20">
        <v>1</v>
      </c>
      <c r="T509" s="55">
        <v>45107</v>
      </c>
      <c r="U509" s="20"/>
      <c r="V509" s="8"/>
      <c r="W509" s="8"/>
      <c r="X509" s="8"/>
      <c r="Y509" s="8"/>
    </row>
    <row r="510" spans="1:176" s="83" customFormat="1">
      <c r="A510" s="25" t="s">
        <v>902</v>
      </c>
      <c r="B510" s="25">
        <v>767000</v>
      </c>
      <c r="C510" s="25" t="s">
        <v>294</v>
      </c>
      <c r="D510" s="25">
        <v>2500</v>
      </c>
      <c r="E510" s="25" t="s">
        <v>332</v>
      </c>
      <c r="F510" s="25" t="s">
        <v>3610</v>
      </c>
      <c r="G510" s="25">
        <v>2.5</v>
      </c>
      <c r="H510" s="25" t="s">
        <v>382</v>
      </c>
      <c r="I510" s="25">
        <v>10</v>
      </c>
      <c r="J510" s="25" t="s">
        <v>3610</v>
      </c>
      <c r="K510" s="25" t="s">
        <v>3611</v>
      </c>
      <c r="L510" s="25" t="s">
        <v>3611</v>
      </c>
      <c r="M510" s="25">
        <v>2.5</v>
      </c>
      <c r="N510" s="25">
        <v>1</v>
      </c>
      <c r="O510" s="25">
        <v>10000</v>
      </c>
      <c r="P510" s="25">
        <v>1</v>
      </c>
      <c r="Q510" s="25">
        <v>2</v>
      </c>
      <c r="R510" s="25">
        <v>25</v>
      </c>
      <c r="S510" s="25">
        <v>1</v>
      </c>
      <c r="T510" s="61">
        <v>45107</v>
      </c>
      <c r="U510" s="25"/>
      <c r="V510" s="8"/>
      <c r="W510" s="8"/>
      <c r="X510" s="8"/>
      <c r="Y510" s="8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</row>
    <row r="511" spans="1:176">
      <c r="A511" s="20" t="s">
        <v>303</v>
      </c>
      <c r="B511" s="20">
        <v>93002</v>
      </c>
      <c r="C511" s="20" t="s">
        <v>294</v>
      </c>
      <c r="D511" s="20">
        <v>1</v>
      </c>
      <c r="E511" s="20" t="s">
        <v>295</v>
      </c>
      <c r="F511" s="20" t="s">
        <v>3612</v>
      </c>
      <c r="G511" s="20">
        <v>40</v>
      </c>
      <c r="H511" s="20" t="s">
        <v>295</v>
      </c>
      <c r="I511" s="20">
        <v>0.63</v>
      </c>
      <c r="J511" s="20" t="s">
        <v>3612</v>
      </c>
      <c r="K511" s="20" t="s">
        <v>3515</v>
      </c>
      <c r="L511" s="20" t="s">
        <v>3515</v>
      </c>
      <c r="M511" s="20">
        <v>40</v>
      </c>
      <c r="N511" s="20">
        <v>1</v>
      </c>
      <c r="O511" s="20">
        <v>10000</v>
      </c>
      <c r="P511" s="20">
        <v>1</v>
      </c>
      <c r="Q511" s="20">
        <v>2</v>
      </c>
      <c r="R511" s="20">
        <v>25</v>
      </c>
      <c r="S511" s="20">
        <v>1</v>
      </c>
      <c r="T511" s="55">
        <v>45107</v>
      </c>
      <c r="U511" s="20"/>
      <c r="V511" s="8"/>
      <c r="W511" s="8"/>
      <c r="X511" s="8"/>
      <c r="Y511" s="8"/>
    </row>
    <row r="512" spans="1:176" s="83" customFormat="1">
      <c r="A512" s="25" t="s">
        <v>3250</v>
      </c>
      <c r="B512" s="25">
        <v>98100</v>
      </c>
      <c r="C512" s="25" t="s">
        <v>294</v>
      </c>
      <c r="D512" s="25">
        <v>5000</v>
      </c>
      <c r="E512" s="25" t="s">
        <v>332</v>
      </c>
      <c r="F512" s="25" t="s">
        <v>3613</v>
      </c>
      <c r="G512" s="25">
        <v>5</v>
      </c>
      <c r="H512" s="25" t="s">
        <v>382</v>
      </c>
      <c r="I512" s="25">
        <v>5</v>
      </c>
      <c r="J512" s="25" t="s">
        <v>3613</v>
      </c>
      <c r="K512" s="25" t="s">
        <v>232</v>
      </c>
      <c r="L512" s="25" t="s">
        <v>232</v>
      </c>
      <c r="M512" s="25">
        <v>5</v>
      </c>
      <c r="N512" s="25">
        <v>1</v>
      </c>
      <c r="O512" s="25">
        <v>10000</v>
      </c>
      <c r="P512" s="25">
        <v>1</v>
      </c>
      <c r="Q512" s="25">
        <v>2</v>
      </c>
      <c r="R512" s="25">
        <v>25</v>
      </c>
      <c r="S512" s="25">
        <v>1</v>
      </c>
      <c r="T512" s="61">
        <v>45107</v>
      </c>
      <c r="U512" s="25"/>
      <c r="V512" s="8"/>
      <c r="W512" s="8"/>
      <c r="X512" s="8"/>
      <c r="Y512" s="8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</row>
    <row r="513" spans="1:176">
      <c r="A513" s="20" t="s">
        <v>780</v>
      </c>
      <c r="B513" s="20">
        <v>98150</v>
      </c>
      <c r="C513" s="20" t="s">
        <v>294</v>
      </c>
      <c r="D513" s="20">
        <v>5000</v>
      </c>
      <c r="E513" s="20" t="s">
        <v>332</v>
      </c>
      <c r="F513" s="20" t="s">
        <v>3614</v>
      </c>
      <c r="G513" s="20">
        <v>5</v>
      </c>
      <c r="H513" s="20" t="s">
        <v>382</v>
      </c>
      <c r="I513" s="20">
        <v>5</v>
      </c>
      <c r="J513" s="20" t="s">
        <v>3614</v>
      </c>
      <c r="K513" s="20" t="s">
        <v>232</v>
      </c>
      <c r="L513" s="20" t="s">
        <v>232</v>
      </c>
      <c r="M513" s="20">
        <v>5</v>
      </c>
      <c r="N513" s="20">
        <v>1</v>
      </c>
      <c r="O513" s="20">
        <v>10000</v>
      </c>
      <c r="P513" s="20">
        <v>1</v>
      </c>
      <c r="Q513" s="20">
        <v>2</v>
      </c>
      <c r="R513" s="20">
        <v>25</v>
      </c>
      <c r="S513" s="20">
        <v>1</v>
      </c>
      <c r="T513" s="55">
        <v>45107</v>
      </c>
      <c r="U513" s="20"/>
      <c r="V513" s="8"/>
      <c r="W513" s="8"/>
      <c r="X513" s="8"/>
      <c r="Y513" s="8"/>
    </row>
    <row r="514" spans="1:176" s="83" customFormat="1">
      <c r="A514" s="25">
        <v>98096</v>
      </c>
      <c r="B514" s="25">
        <v>98100</v>
      </c>
      <c r="C514" s="25" t="s">
        <v>294</v>
      </c>
      <c r="D514" s="25">
        <v>5000</v>
      </c>
      <c r="E514" s="25" t="s">
        <v>332</v>
      </c>
      <c r="F514" s="25" t="s">
        <v>3615</v>
      </c>
      <c r="G514" s="25">
        <v>5</v>
      </c>
      <c r="H514" s="25" t="s">
        <v>382</v>
      </c>
      <c r="I514" s="25">
        <v>5</v>
      </c>
      <c r="J514" s="25" t="s">
        <v>3615</v>
      </c>
      <c r="K514" s="25" t="s">
        <v>232</v>
      </c>
      <c r="L514" s="25" t="s">
        <v>232</v>
      </c>
      <c r="M514" s="25">
        <v>5</v>
      </c>
      <c r="N514" s="25">
        <v>1</v>
      </c>
      <c r="O514" s="25">
        <v>10000</v>
      </c>
      <c r="P514" s="25">
        <v>1</v>
      </c>
      <c r="Q514" s="25">
        <v>2</v>
      </c>
      <c r="R514" s="25">
        <v>25</v>
      </c>
      <c r="S514" s="25">
        <v>1</v>
      </c>
      <c r="T514" s="61">
        <v>45107</v>
      </c>
      <c r="U514" s="25"/>
      <c r="V514" s="8"/>
      <c r="W514" s="8"/>
      <c r="X514" s="8"/>
      <c r="Y514" s="8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</row>
    <row r="515" spans="1:176">
      <c r="A515" s="20">
        <v>92188</v>
      </c>
      <c r="B515" s="20">
        <v>783007</v>
      </c>
      <c r="C515" s="20" t="s">
        <v>3616</v>
      </c>
      <c r="D515" s="20">
        <v>2500</v>
      </c>
      <c r="E515" s="20" t="s">
        <v>332</v>
      </c>
      <c r="F515" s="20" t="s">
        <v>3617</v>
      </c>
      <c r="G515" s="20">
        <v>2.5</v>
      </c>
      <c r="H515" s="20" t="s">
        <v>382</v>
      </c>
      <c r="I515" s="20">
        <v>2.5</v>
      </c>
      <c r="J515" s="20" t="s">
        <v>3617</v>
      </c>
      <c r="K515" s="20" t="s">
        <v>3618</v>
      </c>
      <c r="L515" s="20" t="s">
        <v>3618</v>
      </c>
      <c r="M515" s="20">
        <v>2.5</v>
      </c>
      <c r="N515" s="20">
        <v>4</v>
      </c>
      <c r="O515" s="20">
        <v>10000</v>
      </c>
      <c r="P515" s="20">
        <v>1</v>
      </c>
      <c r="Q515" s="20">
        <v>2</v>
      </c>
      <c r="R515" s="20">
        <v>25</v>
      </c>
      <c r="S515" s="20">
        <v>1</v>
      </c>
      <c r="T515" s="55">
        <v>45107</v>
      </c>
      <c r="U515" s="20"/>
      <c r="V515" s="8"/>
      <c r="W515" s="8"/>
      <c r="X515" s="8"/>
      <c r="Y515" s="8"/>
    </row>
    <row r="516" spans="1:176" s="83" customFormat="1">
      <c r="A516" s="25" t="s">
        <v>3619</v>
      </c>
      <c r="B516" s="25" t="s">
        <v>3619</v>
      </c>
      <c r="C516" s="25" t="s">
        <v>294</v>
      </c>
      <c r="D516" s="25">
        <v>750</v>
      </c>
      <c r="E516" s="25" t="s">
        <v>327</v>
      </c>
      <c r="F516" s="25" t="s">
        <v>3620</v>
      </c>
      <c r="G516" s="25">
        <v>1</v>
      </c>
      <c r="H516" s="25" t="s">
        <v>295</v>
      </c>
      <c r="I516" s="25">
        <v>25</v>
      </c>
      <c r="J516" s="25" t="s">
        <v>3620</v>
      </c>
      <c r="K516" s="25" t="s">
        <v>3621</v>
      </c>
      <c r="L516" s="25" t="s">
        <v>3621</v>
      </c>
      <c r="M516" s="25">
        <v>1</v>
      </c>
      <c r="N516" s="25">
        <v>1</v>
      </c>
      <c r="O516" s="25">
        <v>10000</v>
      </c>
      <c r="P516" s="25">
        <v>1</v>
      </c>
      <c r="Q516" s="25">
        <v>2</v>
      </c>
      <c r="R516" s="25">
        <v>25</v>
      </c>
      <c r="S516" s="25">
        <v>1</v>
      </c>
      <c r="T516" s="61">
        <v>45107</v>
      </c>
      <c r="U516" s="25"/>
      <c r="V516" s="8"/>
      <c r="W516" s="8"/>
      <c r="X516" s="8"/>
      <c r="Y516" s="8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</row>
    <row r="517" spans="1:176">
      <c r="A517" s="20" t="s">
        <v>214</v>
      </c>
      <c r="B517" s="20">
        <v>93006</v>
      </c>
      <c r="C517" s="20" t="s">
        <v>294</v>
      </c>
      <c r="D517" s="20">
        <v>1</v>
      </c>
      <c r="E517" s="20" t="s">
        <v>295</v>
      </c>
      <c r="F517" s="20" t="s">
        <v>3622</v>
      </c>
      <c r="G517" s="20">
        <v>90</v>
      </c>
      <c r="H517" s="20" t="s">
        <v>295</v>
      </c>
      <c r="I517" s="20">
        <v>0.28999999999999998</v>
      </c>
      <c r="J517" s="20" t="s">
        <v>3622</v>
      </c>
      <c r="K517" s="20" t="s">
        <v>3623</v>
      </c>
      <c r="L517" s="20" t="s">
        <v>3623</v>
      </c>
      <c r="M517" s="20">
        <v>90</v>
      </c>
      <c r="N517" s="20">
        <v>1</v>
      </c>
      <c r="O517" s="20">
        <v>10000</v>
      </c>
      <c r="P517" s="20">
        <v>1</v>
      </c>
      <c r="Q517" s="20">
        <v>2</v>
      </c>
      <c r="R517" s="20">
        <v>26</v>
      </c>
      <c r="S517" s="20">
        <v>1</v>
      </c>
      <c r="T517" s="55">
        <v>45107</v>
      </c>
      <c r="U517" s="20"/>
      <c r="V517" s="8"/>
      <c r="W517" s="8"/>
      <c r="X517" s="8"/>
      <c r="Y517" s="8"/>
    </row>
    <row r="518" spans="1:176" s="83" customFormat="1">
      <c r="A518" s="25" t="s">
        <v>3007</v>
      </c>
      <c r="B518" s="25">
        <v>97050</v>
      </c>
      <c r="C518" s="25" t="s">
        <v>294</v>
      </c>
      <c r="D518" s="25">
        <v>1</v>
      </c>
      <c r="E518" s="25" t="s">
        <v>295</v>
      </c>
      <c r="F518" s="25" t="s">
        <v>3624</v>
      </c>
      <c r="G518" s="25">
        <v>10</v>
      </c>
      <c r="H518" s="25" t="s">
        <v>295</v>
      </c>
      <c r="I518" s="25">
        <v>2.6</v>
      </c>
      <c r="J518" s="25" t="s">
        <v>3624</v>
      </c>
      <c r="K518" s="25" t="s">
        <v>3338</v>
      </c>
      <c r="L518" s="25" t="s">
        <v>3338</v>
      </c>
      <c r="M518" s="25">
        <v>10</v>
      </c>
      <c r="N518" s="25">
        <v>1</v>
      </c>
      <c r="O518" s="25">
        <v>10000</v>
      </c>
      <c r="P518" s="25">
        <v>1</v>
      </c>
      <c r="Q518" s="25">
        <v>2</v>
      </c>
      <c r="R518" s="25">
        <v>26</v>
      </c>
      <c r="S518" s="25">
        <v>1</v>
      </c>
      <c r="T518" s="61">
        <v>45107</v>
      </c>
      <c r="U518" s="25"/>
      <c r="V518" s="8"/>
      <c r="W518" s="8"/>
      <c r="X518" s="8"/>
      <c r="Y518" s="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</row>
    <row r="519" spans="1:176">
      <c r="A519" s="20" t="s">
        <v>1692</v>
      </c>
      <c r="B519" s="20" t="s">
        <v>3625</v>
      </c>
      <c r="C519" s="20" t="s">
        <v>294</v>
      </c>
      <c r="D519" s="20">
        <v>1500</v>
      </c>
      <c r="E519" s="20" t="s">
        <v>332</v>
      </c>
      <c r="F519" s="20" t="s">
        <v>3626</v>
      </c>
      <c r="G519" s="20">
        <v>1.5</v>
      </c>
      <c r="H519" s="20" t="s">
        <v>382</v>
      </c>
      <c r="I519" s="20">
        <v>17.670000000000002</v>
      </c>
      <c r="J519" s="20" t="s">
        <v>3626</v>
      </c>
      <c r="K519" s="20" t="s">
        <v>3128</v>
      </c>
      <c r="L519" s="20" t="s">
        <v>3128</v>
      </c>
      <c r="M519" s="20">
        <v>1.5</v>
      </c>
      <c r="N519" s="20">
        <v>1</v>
      </c>
      <c r="O519" s="20">
        <v>10000</v>
      </c>
      <c r="P519" s="20">
        <v>1</v>
      </c>
      <c r="Q519" s="20">
        <v>2</v>
      </c>
      <c r="R519" s="20">
        <v>26.5</v>
      </c>
      <c r="S519" s="20">
        <v>1</v>
      </c>
      <c r="T519" s="55">
        <v>45107</v>
      </c>
      <c r="U519" s="20"/>
      <c r="V519" s="8"/>
      <c r="W519" s="8"/>
      <c r="X519" s="8"/>
      <c r="Y519" s="8"/>
    </row>
    <row r="520" spans="1:176" s="83" customFormat="1">
      <c r="A520" s="25" t="s">
        <v>592</v>
      </c>
      <c r="B520" s="25">
        <v>94031</v>
      </c>
      <c r="C520" s="25" t="s">
        <v>294</v>
      </c>
      <c r="D520" s="25">
        <v>4500</v>
      </c>
      <c r="E520" s="25" t="s">
        <v>332</v>
      </c>
      <c r="F520" s="25" t="s">
        <v>3627</v>
      </c>
      <c r="G520" s="25">
        <v>4.5</v>
      </c>
      <c r="H520" s="25" t="s">
        <v>382</v>
      </c>
      <c r="I520" s="25">
        <v>5.89</v>
      </c>
      <c r="J520" s="25" t="s">
        <v>3627</v>
      </c>
      <c r="K520" s="25" t="s">
        <v>3261</v>
      </c>
      <c r="L520" s="25" t="s">
        <v>3261</v>
      </c>
      <c r="M520" s="25">
        <v>4.5</v>
      </c>
      <c r="N520" s="25">
        <v>1</v>
      </c>
      <c r="O520" s="25">
        <v>10000</v>
      </c>
      <c r="P520" s="25">
        <v>1</v>
      </c>
      <c r="Q520" s="25">
        <v>2</v>
      </c>
      <c r="R520" s="25">
        <v>26.5</v>
      </c>
      <c r="S520" s="25">
        <v>1</v>
      </c>
      <c r="T520" s="61">
        <v>45107</v>
      </c>
      <c r="U520" s="25"/>
      <c r="V520" s="8"/>
      <c r="W520" s="8"/>
      <c r="X520" s="8"/>
      <c r="Y520" s="8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</row>
    <row r="521" spans="1:176">
      <c r="A521" s="20" t="s">
        <v>624</v>
      </c>
      <c r="B521" s="20">
        <v>94030</v>
      </c>
      <c r="C521" s="20" t="s">
        <v>294</v>
      </c>
      <c r="D521" s="20">
        <v>4500</v>
      </c>
      <c r="E521" s="20" t="s">
        <v>332</v>
      </c>
      <c r="F521" s="20" t="s">
        <v>3628</v>
      </c>
      <c r="G521" s="20">
        <v>4.5</v>
      </c>
      <c r="H521" s="20" t="s">
        <v>382</v>
      </c>
      <c r="I521" s="20">
        <v>5.89</v>
      </c>
      <c r="J521" s="20" t="s">
        <v>3628</v>
      </c>
      <c r="K521" s="20" t="s">
        <v>232</v>
      </c>
      <c r="L521" s="20" t="s">
        <v>232</v>
      </c>
      <c r="M521" s="20">
        <v>4.5</v>
      </c>
      <c r="N521" s="20">
        <v>1</v>
      </c>
      <c r="O521" s="20">
        <v>10000</v>
      </c>
      <c r="P521" s="20">
        <v>1</v>
      </c>
      <c r="Q521" s="20">
        <v>2</v>
      </c>
      <c r="R521" s="20">
        <v>26.5</v>
      </c>
      <c r="S521" s="20">
        <v>1</v>
      </c>
      <c r="T521" s="55">
        <v>45107</v>
      </c>
      <c r="U521" s="20"/>
      <c r="V521" s="8"/>
      <c r="W521" s="8"/>
      <c r="X521" s="8"/>
      <c r="Y521" s="8"/>
    </row>
    <row r="522" spans="1:176" s="83" customFormat="1">
      <c r="A522" s="25" t="s">
        <v>3629</v>
      </c>
      <c r="B522" s="25">
        <v>786001</v>
      </c>
      <c r="C522" s="25" t="s">
        <v>294</v>
      </c>
      <c r="D522" s="25">
        <v>4000</v>
      </c>
      <c r="E522" s="25" t="s">
        <v>332</v>
      </c>
      <c r="F522" s="25" t="s">
        <v>3630</v>
      </c>
      <c r="G522" s="25">
        <v>4</v>
      </c>
      <c r="H522" s="25" t="s">
        <v>382</v>
      </c>
      <c r="I522" s="25">
        <v>6.63</v>
      </c>
      <c r="J522" s="25" t="s">
        <v>3630</v>
      </c>
      <c r="K522" s="25" t="s">
        <v>3631</v>
      </c>
      <c r="L522" s="25" t="s">
        <v>3631</v>
      </c>
      <c r="M522" s="25">
        <v>4</v>
      </c>
      <c r="N522" s="25">
        <v>1</v>
      </c>
      <c r="O522" s="25">
        <v>10000</v>
      </c>
      <c r="P522" s="25">
        <v>1</v>
      </c>
      <c r="Q522" s="25">
        <v>2</v>
      </c>
      <c r="R522" s="25">
        <v>26.5</v>
      </c>
      <c r="S522" s="25">
        <v>1</v>
      </c>
      <c r="T522" s="61">
        <v>45107</v>
      </c>
      <c r="U522" s="25"/>
      <c r="V522" s="8"/>
      <c r="W522" s="8"/>
      <c r="X522" s="8"/>
      <c r="Y522" s="8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</row>
    <row r="523" spans="1:176">
      <c r="A523" s="20" t="s">
        <v>3632</v>
      </c>
      <c r="B523" s="20">
        <v>738004</v>
      </c>
      <c r="C523" s="20" t="s">
        <v>294</v>
      </c>
      <c r="D523" s="20">
        <v>10000</v>
      </c>
      <c r="E523" s="20" t="s">
        <v>327</v>
      </c>
      <c r="F523" s="20" t="s">
        <v>3633</v>
      </c>
      <c r="G523" s="20">
        <v>10</v>
      </c>
      <c r="H523" s="20" t="s">
        <v>329</v>
      </c>
      <c r="I523" s="20">
        <v>2.7</v>
      </c>
      <c r="J523" s="20" t="s">
        <v>3633</v>
      </c>
      <c r="K523" s="20" t="s">
        <v>3634</v>
      </c>
      <c r="L523" s="20" t="s">
        <v>3634</v>
      </c>
      <c r="M523" s="20">
        <v>10</v>
      </c>
      <c r="N523" s="20">
        <v>1</v>
      </c>
      <c r="O523" s="20">
        <v>10000</v>
      </c>
      <c r="P523" s="20">
        <v>1</v>
      </c>
      <c r="Q523" s="20">
        <v>2</v>
      </c>
      <c r="R523" s="20">
        <v>26.95</v>
      </c>
      <c r="S523" s="20">
        <v>1</v>
      </c>
      <c r="T523" s="55">
        <v>45107</v>
      </c>
      <c r="U523" s="20"/>
      <c r="V523" s="8"/>
      <c r="W523" s="8"/>
      <c r="X523" s="8"/>
      <c r="Y523" s="8"/>
    </row>
    <row r="524" spans="1:176" s="83" customFormat="1">
      <c r="A524" s="25" t="s">
        <v>3635</v>
      </c>
      <c r="B524" s="25" t="s">
        <v>3636</v>
      </c>
      <c r="C524" s="25" t="s">
        <v>294</v>
      </c>
      <c r="D524" s="25">
        <v>1300</v>
      </c>
      <c r="E524" s="25" t="s">
        <v>332</v>
      </c>
      <c r="F524" s="25" t="s">
        <v>3637</v>
      </c>
      <c r="G524" s="25">
        <v>1.3</v>
      </c>
      <c r="H524" s="25" t="s">
        <v>382</v>
      </c>
      <c r="I524" s="25">
        <v>20.77</v>
      </c>
      <c r="J524" s="25" t="s">
        <v>3637</v>
      </c>
      <c r="K524" s="25" t="s">
        <v>3638</v>
      </c>
      <c r="L524" s="25" t="s">
        <v>3638</v>
      </c>
      <c r="M524" s="25">
        <v>1.3</v>
      </c>
      <c r="N524" s="25">
        <v>1</v>
      </c>
      <c r="O524" s="25">
        <v>10000</v>
      </c>
      <c r="P524" s="25">
        <v>1</v>
      </c>
      <c r="Q524" s="25">
        <v>2</v>
      </c>
      <c r="R524" s="25">
        <v>27</v>
      </c>
      <c r="S524" s="25">
        <v>1</v>
      </c>
      <c r="T524" s="61">
        <v>45107</v>
      </c>
      <c r="U524" s="25"/>
      <c r="V524" s="8"/>
      <c r="W524" s="8"/>
      <c r="X524" s="8"/>
      <c r="Y524" s="8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</row>
    <row r="525" spans="1:176">
      <c r="A525" s="20" t="s">
        <v>335</v>
      </c>
      <c r="B525" s="20">
        <v>97035</v>
      </c>
      <c r="C525" s="20" t="s">
        <v>294</v>
      </c>
      <c r="D525" s="20">
        <v>1000</v>
      </c>
      <c r="E525" s="20" t="s">
        <v>332</v>
      </c>
      <c r="F525" s="20" t="s">
        <v>3639</v>
      </c>
      <c r="G525" s="20">
        <v>5</v>
      </c>
      <c r="H525" s="20" t="s">
        <v>382</v>
      </c>
      <c r="I525" s="20">
        <v>5.4</v>
      </c>
      <c r="J525" s="20" t="s">
        <v>3639</v>
      </c>
      <c r="K525" s="20" t="s">
        <v>232</v>
      </c>
      <c r="L525" s="20" t="s">
        <v>232</v>
      </c>
      <c r="M525" s="20">
        <v>5</v>
      </c>
      <c r="N525" s="20">
        <v>1</v>
      </c>
      <c r="O525" s="20">
        <v>10000</v>
      </c>
      <c r="P525" s="20">
        <v>1</v>
      </c>
      <c r="Q525" s="20">
        <v>2</v>
      </c>
      <c r="R525" s="20">
        <v>27</v>
      </c>
      <c r="S525" s="20">
        <v>1</v>
      </c>
      <c r="T525" s="55">
        <v>45107</v>
      </c>
      <c r="U525" s="20"/>
      <c r="V525" s="8"/>
      <c r="W525" s="8"/>
      <c r="X525" s="8"/>
      <c r="Y525" s="8"/>
    </row>
    <row r="526" spans="1:176" s="83" customFormat="1">
      <c r="A526" s="25" t="s">
        <v>2125</v>
      </c>
      <c r="B526" s="25">
        <v>97277</v>
      </c>
      <c r="C526" s="25" t="s">
        <v>294</v>
      </c>
      <c r="D526" s="25">
        <v>1000</v>
      </c>
      <c r="E526" s="25" t="s">
        <v>332</v>
      </c>
      <c r="F526" s="25" t="s">
        <v>3640</v>
      </c>
      <c r="G526" s="25">
        <v>1</v>
      </c>
      <c r="H526" s="25" t="s">
        <v>382</v>
      </c>
      <c r="I526" s="25">
        <v>27.32</v>
      </c>
      <c r="J526" s="25" t="s">
        <v>3640</v>
      </c>
      <c r="K526" s="25" t="s">
        <v>239</v>
      </c>
      <c r="L526" s="25" t="s">
        <v>239</v>
      </c>
      <c r="M526" s="25">
        <v>1</v>
      </c>
      <c r="N526" s="25">
        <v>1</v>
      </c>
      <c r="O526" s="25">
        <v>10000</v>
      </c>
      <c r="P526" s="25">
        <v>1</v>
      </c>
      <c r="Q526" s="25">
        <v>2</v>
      </c>
      <c r="R526" s="25">
        <v>27.32</v>
      </c>
      <c r="S526" s="25">
        <v>1</v>
      </c>
      <c r="T526" s="61">
        <v>45107</v>
      </c>
      <c r="U526" s="25"/>
      <c r="V526" s="8"/>
      <c r="W526" s="8"/>
      <c r="X526" s="8"/>
      <c r="Y526" s="8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</row>
    <row r="527" spans="1:176">
      <c r="A527" s="20" t="s">
        <v>540</v>
      </c>
      <c r="B527" s="20">
        <v>94008</v>
      </c>
      <c r="C527" s="20" t="s">
        <v>294</v>
      </c>
      <c r="D527" s="20">
        <v>10000</v>
      </c>
      <c r="E527" s="20" t="s">
        <v>332</v>
      </c>
      <c r="F527" s="20" t="s">
        <v>3641</v>
      </c>
      <c r="G527" s="20">
        <v>10</v>
      </c>
      <c r="H527" s="20" t="s">
        <v>382</v>
      </c>
      <c r="I527" s="20">
        <v>2.75</v>
      </c>
      <c r="J527" s="20" t="s">
        <v>3641</v>
      </c>
      <c r="K527" s="20" t="s">
        <v>2597</v>
      </c>
      <c r="L527" s="20" t="s">
        <v>2597</v>
      </c>
      <c r="M527" s="20">
        <v>10</v>
      </c>
      <c r="N527" s="20">
        <v>1</v>
      </c>
      <c r="O527" s="20">
        <v>10000</v>
      </c>
      <c r="P527" s="20">
        <v>1</v>
      </c>
      <c r="Q527" s="20">
        <v>2</v>
      </c>
      <c r="R527" s="20">
        <v>27.5</v>
      </c>
      <c r="S527" s="20">
        <v>1</v>
      </c>
      <c r="T527" s="55">
        <v>45107</v>
      </c>
      <c r="U527" s="20"/>
      <c r="V527" s="8"/>
      <c r="W527" s="8"/>
      <c r="X527" s="8"/>
      <c r="Y527" s="8"/>
    </row>
    <row r="528" spans="1:176" s="83" customFormat="1">
      <c r="A528" s="25" t="s">
        <v>575</v>
      </c>
      <c r="B528" s="25">
        <v>92030</v>
      </c>
      <c r="C528" s="25" t="s">
        <v>294</v>
      </c>
      <c r="D528" s="25">
        <v>4</v>
      </c>
      <c r="E528" s="25" t="s">
        <v>295</v>
      </c>
      <c r="F528" s="25" t="s">
        <v>3642</v>
      </c>
      <c r="G528" s="25">
        <v>4</v>
      </c>
      <c r="H528" s="25" t="s">
        <v>295</v>
      </c>
      <c r="I528" s="25">
        <v>0.56999999999999995</v>
      </c>
      <c r="J528" s="25" t="s">
        <v>3642</v>
      </c>
      <c r="K528" s="25" t="s">
        <v>3643</v>
      </c>
      <c r="L528" s="25" t="s">
        <v>3643</v>
      </c>
      <c r="M528" s="25">
        <v>4</v>
      </c>
      <c r="N528" s="25">
        <v>12</v>
      </c>
      <c r="O528" s="25">
        <v>10000</v>
      </c>
      <c r="P528" s="25">
        <v>1</v>
      </c>
      <c r="Q528" s="25">
        <v>2</v>
      </c>
      <c r="R528" s="25">
        <v>27.5</v>
      </c>
      <c r="S528" s="25">
        <v>1</v>
      </c>
      <c r="T528" s="61">
        <v>45107</v>
      </c>
      <c r="U528" s="25"/>
      <c r="V528" s="8"/>
      <c r="W528" s="8"/>
      <c r="X528" s="8"/>
      <c r="Y528" s="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</row>
    <row r="529" spans="1:176">
      <c r="A529" s="20" t="s">
        <v>1806</v>
      </c>
      <c r="B529" s="20" t="s">
        <v>3644</v>
      </c>
      <c r="C529" s="20" t="s">
        <v>294</v>
      </c>
      <c r="D529" s="20">
        <v>2500</v>
      </c>
      <c r="E529" s="20" t="s">
        <v>332</v>
      </c>
      <c r="F529" s="20" t="s">
        <v>3645</v>
      </c>
      <c r="G529" s="20">
        <v>2.5</v>
      </c>
      <c r="H529" s="20" t="s">
        <v>382</v>
      </c>
      <c r="I529" s="20">
        <v>11</v>
      </c>
      <c r="J529" s="20" t="s">
        <v>3645</v>
      </c>
      <c r="K529" s="20" t="s">
        <v>3132</v>
      </c>
      <c r="L529" s="20" t="s">
        <v>3132</v>
      </c>
      <c r="M529" s="20">
        <v>2.5</v>
      </c>
      <c r="N529" s="20">
        <v>1</v>
      </c>
      <c r="O529" s="20">
        <v>10000</v>
      </c>
      <c r="P529" s="20">
        <v>1</v>
      </c>
      <c r="Q529" s="20">
        <v>2</v>
      </c>
      <c r="R529" s="20">
        <v>27.5</v>
      </c>
      <c r="S529" s="20">
        <v>1</v>
      </c>
      <c r="T529" s="55">
        <v>45107</v>
      </c>
      <c r="U529" s="20"/>
      <c r="V529" s="8"/>
      <c r="W529" s="8"/>
      <c r="X529" s="8"/>
      <c r="Y529" s="8"/>
    </row>
    <row r="530" spans="1:176" s="83" customFormat="1">
      <c r="A530" s="25" t="s">
        <v>3646</v>
      </c>
      <c r="B530" s="25" t="s">
        <v>3647</v>
      </c>
      <c r="C530" s="25" t="s">
        <v>294</v>
      </c>
      <c r="D530" s="25">
        <v>2500</v>
      </c>
      <c r="E530" s="25" t="s">
        <v>332</v>
      </c>
      <c r="F530" s="25" t="s">
        <v>3648</v>
      </c>
      <c r="G530" s="25">
        <v>2.5</v>
      </c>
      <c r="H530" s="25" t="s">
        <v>382</v>
      </c>
      <c r="I530" s="25">
        <v>11.2</v>
      </c>
      <c r="J530" s="25" t="s">
        <v>3648</v>
      </c>
      <c r="K530" s="25" t="s">
        <v>3132</v>
      </c>
      <c r="L530" s="25" t="s">
        <v>3132</v>
      </c>
      <c r="M530" s="25">
        <v>2.5</v>
      </c>
      <c r="N530" s="25">
        <v>1</v>
      </c>
      <c r="O530" s="25">
        <v>10000</v>
      </c>
      <c r="P530" s="25">
        <v>1</v>
      </c>
      <c r="Q530" s="25">
        <v>2</v>
      </c>
      <c r="R530" s="25">
        <v>28</v>
      </c>
      <c r="S530" s="25">
        <v>1</v>
      </c>
      <c r="T530" s="61">
        <v>45107</v>
      </c>
      <c r="U530" s="25"/>
      <c r="V530" s="8"/>
      <c r="W530" s="8"/>
      <c r="X530" s="8"/>
      <c r="Y530" s="8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</row>
    <row r="531" spans="1:176">
      <c r="A531" s="20" t="s">
        <v>3649</v>
      </c>
      <c r="B531" s="20" t="s">
        <v>3650</v>
      </c>
      <c r="C531" s="20" t="s">
        <v>294</v>
      </c>
      <c r="D531" s="20">
        <v>2500</v>
      </c>
      <c r="E531" s="20" t="s">
        <v>332</v>
      </c>
      <c r="F531" s="20" t="s">
        <v>3651</v>
      </c>
      <c r="G531" s="20">
        <v>2.5</v>
      </c>
      <c r="H531" s="20" t="s">
        <v>382</v>
      </c>
      <c r="I531" s="20">
        <v>11.2</v>
      </c>
      <c r="J531" s="20" t="s">
        <v>3651</v>
      </c>
      <c r="K531" s="20" t="s">
        <v>3132</v>
      </c>
      <c r="L531" s="20" t="s">
        <v>3132</v>
      </c>
      <c r="M531" s="20">
        <v>2.5</v>
      </c>
      <c r="N531" s="20">
        <v>1</v>
      </c>
      <c r="O531" s="20">
        <v>10000</v>
      </c>
      <c r="P531" s="20">
        <v>1</v>
      </c>
      <c r="Q531" s="20">
        <v>2</v>
      </c>
      <c r="R531" s="20">
        <v>28</v>
      </c>
      <c r="S531" s="20">
        <v>1</v>
      </c>
      <c r="T531" s="55">
        <v>45107</v>
      </c>
      <c r="U531" s="20"/>
      <c r="V531" s="8"/>
      <c r="W531" s="8"/>
      <c r="X531" s="8"/>
      <c r="Y531" s="8"/>
    </row>
    <row r="532" spans="1:176" s="83" customFormat="1">
      <c r="A532" s="25" t="s">
        <v>549</v>
      </c>
      <c r="B532" s="25">
        <v>97106</v>
      </c>
      <c r="C532" s="25" t="s">
        <v>294</v>
      </c>
      <c r="D532" s="25">
        <v>20000</v>
      </c>
      <c r="E532" s="25" t="s">
        <v>332</v>
      </c>
      <c r="F532" s="25" t="s">
        <v>3652</v>
      </c>
      <c r="G532" s="25">
        <v>20</v>
      </c>
      <c r="H532" s="25" t="s">
        <v>382</v>
      </c>
      <c r="I532" s="25">
        <v>1.43</v>
      </c>
      <c r="J532" s="25" t="s">
        <v>3652</v>
      </c>
      <c r="K532" s="25" t="s">
        <v>3653</v>
      </c>
      <c r="L532" s="25" t="s">
        <v>3653</v>
      </c>
      <c r="M532" s="25">
        <v>20</v>
      </c>
      <c r="N532" s="25">
        <v>1</v>
      </c>
      <c r="O532" s="25">
        <v>10000</v>
      </c>
      <c r="P532" s="25">
        <v>1</v>
      </c>
      <c r="Q532" s="25">
        <v>2</v>
      </c>
      <c r="R532" s="25">
        <v>28.5</v>
      </c>
      <c r="S532" s="25">
        <v>1</v>
      </c>
      <c r="T532" s="61">
        <v>45107</v>
      </c>
      <c r="U532" s="25"/>
      <c r="V532" s="8"/>
      <c r="W532" s="8"/>
      <c r="X532" s="8"/>
      <c r="Y532" s="8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</row>
    <row r="533" spans="1:176">
      <c r="A533" s="20" t="s">
        <v>555</v>
      </c>
      <c r="B533" s="20">
        <v>94023</v>
      </c>
      <c r="C533" s="20" t="s">
        <v>294</v>
      </c>
      <c r="D533" s="20">
        <v>125</v>
      </c>
      <c r="E533" s="20" t="s">
        <v>332</v>
      </c>
      <c r="F533" s="20" t="s">
        <v>3654</v>
      </c>
      <c r="G533" s="20">
        <v>12</v>
      </c>
      <c r="H533" s="20" t="s">
        <v>295</v>
      </c>
      <c r="I533" s="20">
        <v>2.42</v>
      </c>
      <c r="J533" s="20" t="s">
        <v>3654</v>
      </c>
      <c r="K533" s="20" t="s">
        <v>3655</v>
      </c>
      <c r="L533" s="20" t="s">
        <v>3655</v>
      </c>
      <c r="M533" s="20">
        <v>12</v>
      </c>
      <c r="N533" s="20">
        <v>1</v>
      </c>
      <c r="O533" s="20">
        <v>10000</v>
      </c>
      <c r="P533" s="20">
        <v>1</v>
      </c>
      <c r="Q533" s="20">
        <v>2</v>
      </c>
      <c r="R533" s="20">
        <v>29</v>
      </c>
      <c r="S533" s="20">
        <v>1</v>
      </c>
      <c r="T533" s="55">
        <v>45107</v>
      </c>
      <c r="U533" s="20"/>
      <c r="V533" s="8"/>
      <c r="W533" s="8"/>
      <c r="X533" s="8"/>
      <c r="Y533" s="8"/>
    </row>
    <row r="534" spans="1:176" s="83" customFormat="1">
      <c r="A534" s="25" t="s">
        <v>3064</v>
      </c>
      <c r="B534" s="25">
        <v>765010</v>
      </c>
      <c r="C534" s="25" t="s">
        <v>294</v>
      </c>
      <c r="D534" s="25">
        <v>2500</v>
      </c>
      <c r="E534" s="25" t="s">
        <v>332</v>
      </c>
      <c r="F534" s="25" t="s">
        <v>3656</v>
      </c>
      <c r="G534" s="25">
        <v>2.5</v>
      </c>
      <c r="H534" s="25" t="s">
        <v>382</v>
      </c>
      <c r="I534" s="25">
        <v>11.6</v>
      </c>
      <c r="J534" s="25" t="s">
        <v>3656</v>
      </c>
      <c r="K534" s="25" t="s">
        <v>3611</v>
      </c>
      <c r="L534" s="25" t="s">
        <v>3611</v>
      </c>
      <c r="M534" s="25">
        <v>2.5</v>
      </c>
      <c r="N534" s="25">
        <v>1</v>
      </c>
      <c r="O534" s="25">
        <v>10000</v>
      </c>
      <c r="P534" s="25">
        <v>1</v>
      </c>
      <c r="Q534" s="25">
        <v>2</v>
      </c>
      <c r="R534" s="25">
        <v>29</v>
      </c>
      <c r="S534" s="25">
        <v>1</v>
      </c>
      <c r="T534" s="61">
        <v>45107</v>
      </c>
      <c r="U534" s="25"/>
      <c r="V534" s="8"/>
      <c r="W534" s="8"/>
      <c r="X534" s="8"/>
      <c r="Y534" s="8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</row>
    <row r="535" spans="1:176">
      <c r="A535" s="20" t="s">
        <v>1888</v>
      </c>
      <c r="B535" s="20" t="s">
        <v>3657</v>
      </c>
      <c r="C535" s="20" t="s">
        <v>294</v>
      </c>
      <c r="D535" s="20">
        <v>1000</v>
      </c>
      <c r="E535" s="20" t="s">
        <v>332</v>
      </c>
      <c r="F535" s="20" t="s">
        <v>3658</v>
      </c>
      <c r="G535" s="20">
        <v>1</v>
      </c>
      <c r="H535" s="20" t="s">
        <v>382</v>
      </c>
      <c r="I535" s="20">
        <v>29.5</v>
      </c>
      <c r="J535" s="20" t="s">
        <v>3658</v>
      </c>
      <c r="K535" s="20" t="s">
        <v>229</v>
      </c>
      <c r="L535" s="20" t="s">
        <v>229</v>
      </c>
      <c r="M535" s="20">
        <v>1</v>
      </c>
      <c r="N535" s="20">
        <v>1</v>
      </c>
      <c r="O535" s="20">
        <v>10000</v>
      </c>
      <c r="P535" s="20">
        <v>1</v>
      </c>
      <c r="Q535" s="20">
        <v>2</v>
      </c>
      <c r="R535" s="20">
        <v>29.5</v>
      </c>
      <c r="S535" s="20">
        <v>1</v>
      </c>
      <c r="T535" s="55">
        <v>45107</v>
      </c>
      <c r="U535" s="20"/>
      <c r="V535" s="8"/>
      <c r="W535" s="8"/>
      <c r="X535" s="8"/>
      <c r="Y535" s="8"/>
    </row>
    <row r="536" spans="1:176" s="83" customFormat="1">
      <c r="A536" s="25" t="s">
        <v>3659</v>
      </c>
      <c r="B536" s="25" t="s">
        <v>3660</v>
      </c>
      <c r="C536" s="25" t="s">
        <v>294</v>
      </c>
      <c r="D536" s="25">
        <v>3000</v>
      </c>
      <c r="E536" s="25" t="s">
        <v>332</v>
      </c>
      <c r="F536" s="25" t="s">
        <v>3661</v>
      </c>
      <c r="G536" s="25">
        <v>3</v>
      </c>
      <c r="H536" s="25" t="s">
        <v>382</v>
      </c>
      <c r="I536" s="25">
        <v>9.83</v>
      </c>
      <c r="J536" s="25" t="s">
        <v>3661</v>
      </c>
      <c r="K536" s="25" t="s">
        <v>3148</v>
      </c>
      <c r="L536" s="25" t="s">
        <v>3148</v>
      </c>
      <c r="M536" s="25">
        <v>3</v>
      </c>
      <c r="N536" s="25">
        <v>1</v>
      </c>
      <c r="O536" s="25">
        <v>10000</v>
      </c>
      <c r="P536" s="25">
        <v>1</v>
      </c>
      <c r="Q536" s="25">
        <v>2</v>
      </c>
      <c r="R536" s="25">
        <v>29.5</v>
      </c>
      <c r="S536" s="25">
        <v>1</v>
      </c>
      <c r="T536" s="61">
        <v>45107</v>
      </c>
      <c r="U536" s="25"/>
      <c r="V536" s="8"/>
      <c r="W536" s="8"/>
      <c r="X536" s="8"/>
      <c r="Y536" s="8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</row>
    <row r="537" spans="1:176">
      <c r="A537" s="20" t="s">
        <v>222</v>
      </c>
      <c r="B537" s="20">
        <v>94012</v>
      </c>
      <c r="C537" s="20" t="s">
        <v>294</v>
      </c>
      <c r="D537" s="20">
        <v>1</v>
      </c>
      <c r="E537" s="20" t="s">
        <v>295</v>
      </c>
      <c r="F537" s="20" t="s">
        <v>3662</v>
      </c>
      <c r="G537" s="20">
        <v>6</v>
      </c>
      <c r="H537" s="20" t="s">
        <v>295</v>
      </c>
      <c r="I537" s="20">
        <v>5</v>
      </c>
      <c r="J537" s="20" t="s">
        <v>3662</v>
      </c>
      <c r="K537" s="20" t="s">
        <v>215</v>
      </c>
      <c r="L537" s="20" t="s">
        <v>215</v>
      </c>
      <c r="M537" s="20">
        <v>6</v>
      </c>
      <c r="N537" s="20">
        <v>1</v>
      </c>
      <c r="O537" s="20">
        <v>10000</v>
      </c>
      <c r="P537" s="20">
        <v>1</v>
      </c>
      <c r="Q537" s="20">
        <v>2</v>
      </c>
      <c r="R537" s="20">
        <v>30</v>
      </c>
      <c r="S537" s="20">
        <v>1</v>
      </c>
      <c r="T537" s="55">
        <v>45107</v>
      </c>
      <c r="U537" s="20"/>
      <c r="V537" s="8"/>
      <c r="W537" s="8"/>
      <c r="X537" s="8"/>
      <c r="Y537" s="8"/>
    </row>
    <row r="538" spans="1:176" s="83" customFormat="1">
      <c r="A538" s="25" t="s">
        <v>575</v>
      </c>
      <c r="B538" s="25">
        <v>92017</v>
      </c>
      <c r="C538" s="25" t="s">
        <v>294</v>
      </c>
      <c r="D538" s="25">
        <v>1</v>
      </c>
      <c r="E538" s="25" t="s">
        <v>295</v>
      </c>
      <c r="F538" s="25" t="s">
        <v>3663</v>
      </c>
      <c r="G538" s="25">
        <v>70</v>
      </c>
      <c r="H538" s="25" t="s">
        <v>295</v>
      </c>
      <c r="I538" s="25">
        <v>0.43</v>
      </c>
      <c r="J538" s="25" t="s">
        <v>3663</v>
      </c>
      <c r="K538" s="25" t="s">
        <v>3664</v>
      </c>
      <c r="L538" s="25" t="s">
        <v>3664</v>
      </c>
      <c r="M538" s="25">
        <v>70</v>
      </c>
      <c r="N538" s="25">
        <v>1</v>
      </c>
      <c r="O538" s="25">
        <v>10000</v>
      </c>
      <c r="P538" s="25">
        <v>1</v>
      </c>
      <c r="Q538" s="25">
        <v>2</v>
      </c>
      <c r="R538" s="25">
        <v>30</v>
      </c>
      <c r="S538" s="25">
        <v>1</v>
      </c>
      <c r="T538" s="61">
        <v>45107</v>
      </c>
      <c r="U538" s="25"/>
      <c r="V538" s="8"/>
      <c r="W538" s="8"/>
      <c r="X538" s="8"/>
      <c r="Y538" s="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</row>
    <row r="539" spans="1:176">
      <c r="A539" s="20" t="s">
        <v>2055</v>
      </c>
      <c r="B539" s="20">
        <v>98328</v>
      </c>
      <c r="C539" s="20" t="s">
        <v>294</v>
      </c>
      <c r="D539" s="20">
        <v>5000</v>
      </c>
      <c r="E539" s="20" t="s">
        <v>332</v>
      </c>
      <c r="F539" s="20" t="s">
        <v>3665</v>
      </c>
      <c r="G539" s="20">
        <v>5</v>
      </c>
      <c r="H539" s="20" t="s">
        <v>382</v>
      </c>
      <c r="I539" s="20">
        <v>6</v>
      </c>
      <c r="J539" s="20" t="s">
        <v>3665</v>
      </c>
      <c r="K539" s="20" t="s">
        <v>232</v>
      </c>
      <c r="L539" s="20" t="s">
        <v>232</v>
      </c>
      <c r="M539" s="20">
        <v>5</v>
      </c>
      <c r="N539" s="20">
        <v>1</v>
      </c>
      <c r="O539" s="20">
        <v>10000</v>
      </c>
      <c r="P539" s="20">
        <v>1</v>
      </c>
      <c r="Q539" s="20">
        <v>2</v>
      </c>
      <c r="R539" s="20">
        <v>30</v>
      </c>
      <c r="S539" s="20">
        <v>1</v>
      </c>
      <c r="T539" s="55">
        <v>45107</v>
      </c>
      <c r="U539" s="20"/>
      <c r="V539" s="8"/>
      <c r="W539" s="8"/>
      <c r="X539" s="8"/>
      <c r="Y539" s="8"/>
    </row>
    <row r="540" spans="1:176" s="83" customFormat="1">
      <c r="A540" s="25" t="s">
        <v>2038</v>
      </c>
      <c r="B540" s="25">
        <v>98324</v>
      </c>
      <c r="C540" s="25" t="s">
        <v>294</v>
      </c>
      <c r="D540" s="25">
        <v>5000</v>
      </c>
      <c r="E540" s="25" t="s">
        <v>332</v>
      </c>
      <c r="F540" s="25" t="s">
        <v>3666</v>
      </c>
      <c r="G540" s="25">
        <v>5</v>
      </c>
      <c r="H540" s="25" t="s">
        <v>382</v>
      </c>
      <c r="I540" s="25">
        <v>6</v>
      </c>
      <c r="J540" s="25" t="s">
        <v>3666</v>
      </c>
      <c r="K540" s="25" t="s">
        <v>232</v>
      </c>
      <c r="L540" s="25" t="s">
        <v>232</v>
      </c>
      <c r="M540" s="25">
        <v>5</v>
      </c>
      <c r="N540" s="25">
        <v>1</v>
      </c>
      <c r="O540" s="25">
        <v>10000</v>
      </c>
      <c r="P540" s="25">
        <v>1</v>
      </c>
      <c r="Q540" s="25">
        <v>2</v>
      </c>
      <c r="R540" s="25">
        <v>30</v>
      </c>
      <c r="S540" s="25">
        <v>1</v>
      </c>
      <c r="T540" s="61">
        <v>45107</v>
      </c>
      <c r="U540" s="25"/>
      <c r="V540" s="8"/>
      <c r="W540" s="8"/>
      <c r="X540" s="8"/>
      <c r="Y540" s="8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</row>
    <row r="541" spans="1:176">
      <c r="A541" s="20" t="s">
        <v>1906</v>
      </c>
      <c r="B541" s="20">
        <v>98326</v>
      </c>
      <c r="C541" s="20" t="s">
        <v>294</v>
      </c>
      <c r="D541" s="20">
        <v>5000</v>
      </c>
      <c r="E541" s="20" t="s">
        <v>332</v>
      </c>
      <c r="F541" s="20" t="s">
        <v>3667</v>
      </c>
      <c r="G541" s="20">
        <v>5</v>
      </c>
      <c r="H541" s="20" t="s">
        <v>382</v>
      </c>
      <c r="I541" s="20">
        <v>6</v>
      </c>
      <c r="J541" s="20" t="s">
        <v>3667</v>
      </c>
      <c r="K541" s="20" t="s">
        <v>232</v>
      </c>
      <c r="L541" s="20" t="s">
        <v>232</v>
      </c>
      <c r="M541" s="20">
        <v>5</v>
      </c>
      <c r="N541" s="20">
        <v>1</v>
      </c>
      <c r="O541" s="20">
        <v>10000</v>
      </c>
      <c r="P541" s="20">
        <v>1</v>
      </c>
      <c r="Q541" s="20">
        <v>2</v>
      </c>
      <c r="R541" s="20">
        <v>30</v>
      </c>
      <c r="S541" s="20">
        <v>1</v>
      </c>
      <c r="T541" s="55">
        <v>45107</v>
      </c>
      <c r="U541" s="20"/>
      <c r="V541" s="8"/>
      <c r="W541" s="8"/>
      <c r="X541" s="8"/>
      <c r="Y541" s="8"/>
    </row>
    <row r="542" spans="1:176" s="83" customFormat="1">
      <c r="A542" s="25" t="s">
        <v>259</v>
      </c>
      <c r="B542" s="25">
        <v>98282</v>
      </c>
      <c r="C542" s="25" t="s">
        <v>294</v>
      </c>
      <c r="D542" s="25">
        <v>5000</v>
      </c>
      <c r="E542" s="25" t="s">
        <v>332</v>
      </c>
      <c r="F542" s="25" t="s">
        <v>3668</v>
      </c>
      <c r="G542" s="25">
        <v>5</v>
      </c>
      <c r="H542" s="25" t="s">
        <v>382</v>
      </c>
      <c r="I542" s="25">
        <v>6</v>
      </c>
      <c r="J542" s="25" t="s">
        <v>3668</v>
      </c>
      <c r="K542" s="25" t="s">
        <v>232</v>
      </c>
      <c r="L542" s="25" t="s">
        <v>232</v>
      </c>
      <c r="M542" s="25">
        <v>5</v>
      </c>
      <c r="N542" s="25">
        <v>1</v>
      </c>
      <c r="O542" s="25">
        <v>10000</v>
      </c>
      <c r="P542" s="25">
        <v>1</v>
      </c>
      <c r="Q542" s="25">
        <v>2</v>
      </c>
      <c r="R542" s="25">
        <v>30</v>
      </c>
      <c r="S542" s="25">
        <v>1</v>
      </c>
      <c r="T542" s="61">
        <v>45107</v>
      </c>
      <c r="U542" s="25"/>
      <c r="V542" s="8"/>
      <c r="W542" s="8"/>
      <c r="X542" s="8"/>
      <c r="Y542" s="8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</row>
    <row r="543" spans="1:176">
      <c r="A543" s="20" t="s">
        <v>449</v>
      </c>
      <c r="B543" s="20">
        <v>97107</v>
      </c>
      <c r="C543" s="20" t="s">
        <v>294</v>
      </c>
      <c r="D543" s="20">
        <v>20000</v>
      </c>
      <c r="E543" s="20" t="s">
        <v>332</v>
      </c>
      <c r="F543" s="20" t="s">
        <v>3669</v>
      </c>
      <c r="G543" s="20">
        <v>20</v>
      </c>
      <c r="H543" s="20" t="s">
        <v>382</v>
      </c>
      <c r="I543" s="20">
        <v>1.5</v>
      </c>
      <c r="J543" s="20" t="s">
        <v>3669</v>
      </c>
      <c r="K543" s="20" t="s">
        <v>3653</v>
      </c>
      <c r="L543" s="20" t="s">
        <v>3653</v>
      </c>
      <c r="M543" s="20">
        <v>20</v>
      </c>
      <c r="N543" s="20">
        <v>1</v>
      </c>
      <c r="O543" s="20">
        <v>10000</v>
      </c>
      <c r="P543" s="20">
        <v>1</v>
      </c>
      <c r="Q543" s="20">
        <v>2</v>
      </c>
      <c r="R543" s="20">
        <v>30</v>
      </c>
      <c r="S543" s="20">
        <v>1</v>
      </c>
      <c r="T543" s="55">
        <v>45107</v>
      </c>
      <c r="U543" s="20"/>
      <c r="V543" s="8"/>
      <c r="W543" s="8"/>
      <c r="X543" s="8"/>
      <c r="Y543" s="8"/>
    </row>
    <row r="544" spans="1:176" s="83" customFormat="1">
      <c r="A544" s="25" t="s">
        <v>669</v>
      </c>
      <c r="B544" s="25">
        <v>98468</v>
      </c>
      <c r="C544" s="25" t="s">
        <v>294</v>
      </c>
      <c r="D544" s="25">
        <v>5000</v>
      </c>
      <c r="E544" s="25" t="s">
        <v>332</v>
      </c>
      <c r="F544" s="25" t="s">
        <v>3670</v>
      </c>
      <c r="G544" s="25">
        <v>5</v>
      </c>
      <c r="H544" s="25" t="s">
        <v>382</v>
      </c>
      <c r="I544" s="25">
        <v>6</v>
      </c>
      <c r="J544" s="25" t="s">
        <v>3670</v>
      </c>
      <c r="K544" s="25" t="s">
        <v>2673</v>
      </c>
      <c r="L544" s="25" t="s">
        <v>2673</v>
      </c>
      <c r="M544" s="25">
        <v>5</v>
      </c>
      <c r="N544" s="25">
        <v>1</v>
      </c>
      <c r="O544" s="25">
        <v>10000</v>
      </c>
      <c r="P544" s="25">
        <v>1</v>
      </c>
      <c r="Q544" s="25">
        <v>2</v>
      </c>
      <c r="R544" s="25">
        <v>30</v>
      </c>
      <c r="S544" s="25">
        <v>1</v>
      </c>
      <c r="T544" s="61">
        <v>45107</v>
      </c>
      <c r="U544" s="25"/>
      <c r="V544" s="8"/>
      <c r="W544" s="8"/>
      <c r="X544" s="8"/>
      <c r="Y544" s="8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</row>
    <row r="545" spans="1:176">
      <c r="A545" s="20">
        <v>26420</v>
      </c>
      <c r="B545" s="20">
        <v>767006</v>
      </c>
      <c r="C545" s="20" t="s">
        <v>294</v>
      </c>
      <c r="D545" s="20">
        <v>3000</v>
      </c>
      <c r="E545" s="20" t="s">
        <v>332</v>
      </c>
      <c r="F545" s="20" t="s">
        <v>3671</v>
      </c>
      <c r="G545" s="20">
        <v>3</v>
      </c>
      <c r="H545" s="20" t="s">
        <v>382</v>
      </c>
      <c r="I545" s="20">
        <v>1.67</v>
      </c>
      <c r="J545" s="20" t="s">
        <v>3671</v>
      </c>
      <c r="K545" s="20" t="s">
        <v>3672</v>
      </c>
      <c r="L545" s="20" t="s">
        <v>3672</v>
      </c>
      <c r="M545" s="20">
        <v>3</v>
      </c>
      <c r="N545" s="20">
        <v>6</v>
      </c>
      <c r="O545" s="20">
        <v>10000</v>
      </c>
      <c r="P545" s="20">
        <v>1</v>
      </c>
      <c r="Q545" s="20">
        <v>2</v>
      </c>
      <c r="R545" s="20">
        <v>30</v>
      </c>
      <c r="S545" s="20">
        <v>1</v>
      </c>
      <c r="T545" s="55">
        <v>45107</v>
      </c>
      <c r="U545" s="20"/>
      <c r="V545" s="8"/>
      <c r="W545" s="8"/>
      <c r="X545" s="8"/>
      <c r="Y545" s="8"/>
    </row>
    <row r="546" spans="1:176" s="83" customFormat="1">
      <c r="A546" s="25">
        <v>98472</v>
      </c>
      <c r="B546" s="25">
        <v>98472</v>
      </c>
      <c r="C546" s="25" t="s">
        <v>294</v>
      </c>
      <c r="D546" s="25">
        <v>5000</v>
      </c>
      <c r="E546" s="25" t="s">
        <v>332</v>
      </c>
      <c r="F546" s="25" t="s">
        <v>3673</v>
      </c>
      <c r="G546" s="25">
        <v>5</v>
      </c>
      <c r="H546" s="25" t="s">
        <v>382</v>
      </c>
      <c r="I546" s="25">
        <v>6</v>
      </c>
      <c r="J546" s="25" t="s">
        <v>3673</v>
      </c>
      <c r="K546" s="25" t="s">
        <v>182</v>
      </c>
      <c r="L546" s="25" t="s">
        <v>182</v>
      </c>
      <c r="M546" s="25">
        <v>5</v>
      </c>
      <c r="N546" s="25">
        <v>1</v>
      </c>
      <c r="O546" s="25">
        <v>10000</v>
      </c>
      <c r="P546" s="25">
        <v>1</v>
      </c>
      <c r="Q546" s="25">
        <v>2</v>
      </c>
      <c r="R546" s="25">
        <v>30</v>
      </c>
      <c r="S546" s="25">
        <v>1</v>
      </c>
      <c r="T546" s="61">
        <v>45107</v>
      </c>
      <c r="U546" s="25"/>
      <c r="V546" s="8"/>
      <c r="W546" s="8"/>
      <c r="X546" s="8"/>
      <c r="Y546" s="8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</row>
    <row r="547" spans="1:176">
      <c r="A547" s="20">
        <v>98451</v>
      </c>
      <c r="B547" s="20">
        <v>98468</v>
      </c>
      <c r="C547" s="20" t="s">
        <v>294</v>
      </c>
      <c r="D547" s="20">
        <v>5000</v>
      </c>
      <c r="E547" s="20" t="s">
        <v>332</v>
      </c>
      <c r="F547" s="20" t="s">
        <v>3670</v>
      </c>
      <c r="G547" s="20">
        <v>5</v>
      </c>
      <c r="H547" s="20" t="s">
        <v>382</v>
      </c>
      <c r="I547" s="20">
        <v>6</v>
      </c>
      <c r="J547" s="20" t="s">
        <v>3670</v>
      </c>
      <c r="K547" s="20" t="s">
        <v>2673</v>
      </c>
      <c r="L547" s="20" t="s">
        <v>2673</v>
      </c>
      <c r="M547" s="20">
        <v>5</v>
      </c>
      <c r="N547" s="20">
        <v>1</v>
      </c>
      <c r="O547" s="20">
        <v>10000</v>
      </c>
      <c r="P547" s="20">
        <v>1</v>
      </c>
      <c r="Q547" s="20">
        <v>2</v>
      </c>
      <c r="R547" s="20">
        <v>30</v>
      </c>
      <c r="S547" s="20">
        <v>1</v>
      </c>
      <c r="T547" s="55">
        <v>45107</v>
      </c>
      <c r="U547" s="20"/>
      <c r="V547" s="8"/>
      <c r="W547" s="8"/>
      <c r="X547" s="8"/>
      <c r="Y547" s="8"/>
    </row>
    <row r="548" spans="1:176" s="83" customFormat="1">
      <c r="A548" s="25" t="s">
        <v>3674</v>
      </c>
      <c r="B548" s="25">
        <v>98408</v>
      </c>
      <c r="C548" s="25" t="s">
        <v>294</v>
      </c>
      <c r="D548" s="25">
        <v>1</v>
      </c>
      <c r="E548" s="25" t="s">
        <v>295</v>
      </c>
      <c r="F548" s="25" t="s">
        <v>3675</v>
      </c>
      <c r="G548" s="25">
        <v>10</v>
      </c>
      <c r="H548" s="25" t="s">
        <v>295</v>
      </c>
      <c r="I548" s="25">
        <v>3.2</v>
      </c>
      <c r="J548" s="25" t="s">
        <v>3675</v>
      </c>
      <c r="K548" s="25" t="s">
        <v>3676</v>
      </c>
      <c r="L548" s="25" t="s">
        <v>3676</v>
      </c>
      <c r="M548" s="25">
        <v>10</v>
      </c>
      <c r="N548" s="25">
        <v>1</v>
      </c>
      <c r="O548" s="25">
        <v>10000</v>
      </c>
      <c r="P548" s="25">
        <v>1</v>
      </c>
      <c r="Q548" s="25">
        <v>2</v>
      </c>
      <c r="R548" s="25">
        <v>32</v>
      </c>
      <c r="S548" s="25">
        <v>1</v>
      </c>
      <c r="T548" s="61">
        <v>45107</v>
      </c>
      <c r="U548" s="25"/>
      <c r="V548" s="8"/>
      <c r="W548" s="8"/>
      <c r="X548" s="8"/>
      <c r="Y548" s="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</row>
    <row r="549" spans="1:176">
      <c r="A549" s="20">
        <v>98408</v>
      </c>
      <c r="B549" s="20">
        <v>98408</v>
      </c>
      <c r="C549" s="20" t="s">
        <v>294</v>
      </c>
      <c r="D549" s="20">
        <v>1</v>
      </c>
      <c r="E549" s="20" t="s">
        <v>295</v>
      </c>
      <c r="F549" s="20" t="s">
        <v>3675</v>
      </c>
      <c r="G549" s="20">
        <v>10</v>
      </c>
      <c r="H549" s="20" t="s">
        <v>295</v>
      </c>
      <c r="I549" s="20">
        <v>3.2</v>
      </c>
      <c r="J549" s="20" t="s">
        <v>3675</v>
      </c>
      <c r="K549" s="20" t="s">
        <v>3676</v>
      </c>
      <c r="L549" s="20" t="s">
        <v>3676</v>
      </c>
      <c r="M549" s="20">
        <v>10</v>
      </c>
      <c r="N549" s="20">
        <v>1</v>
      </c>
      <c r="O549" s="20">
        <v>10000</v>
      </c>
      <c r="P549" s="20">
        <v>1</v>
      </c>
      <c r="Q549" s="20">
        <v>2</v>
      </c>
      <c r="R549" s="20">
        <v>32</v>
      </c>
      <c r="S549" s="20">
        <v>1</v>
      </c>
      <c r="T549" s="55">
        <v>45107</v>
      </c>
      <c r="U549" s="20"/>
      <c r="V549" s="8"/>
      <c r="W549" s="8"/>
      <c r="X549" s="8"/>
      <c r="Y549" s="8"/>
    </row>
    <row r="550" spans="1:176" s="83" customFormat="1">
      <c r="A550" s="25" t="s">
        <v>613</v>
      </c>
      <c r="B550" s="25">
        <v>94001</v>
      </c>
      <c r="C550" s="25" t="s">
        <v>294</v>
      </c>
      <c r="D550" s="25">
        <v>12</v>
      </c>
      <c r="E550" s="25" t="s">
        <v>295</v>
      </c>
      <c r="F550" s="25" t="s">
        <v>3677</v>
      </c>
      <c r="G550" s="25">
        <v>12</v>
      </c>
      <c r="H550" s="25" t="s">
        <v>295</v>
      </c>
      <c r="I550" s="25">
        <v>2.75</v>
      </c>
      <c r="J550" s="25" t="s">
        <v>3677</v>
      </c>
      <c r="K550" s="25" t="s">
        <v>3655</v>
      </c>
      <c r="L550" s="25" t="s">
        <v>3655</v>
      </c>
      <c r="M550" s="25">
        <v>12</v>
      </c>
      <c r="N550" s="25">
        <v>1</v>
      </c>
      <c r="O550" s="25">
        <v>10000</v>
      </c>
      <c r="P550" s="25">
        <v>1</v>
      </c>
      <c r="Q550" s="25">
        <v>2</v>
      </c>
      <c r="R550" s="25">
        <v>33</v>
      </c>
      <c r="S550" s="25">
        <v>1</v>
      </c>
      <c r="T550" s="61">
        <v>45107</v>
      </c>
      <c r="U550" s="25"/>
      <c r="V550" s="8"/>
      <c r="W550" s="8"/>
      <c r="X550" s="8"/>
      <c r="Y550" s="8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</row>
    <row r="551" spans="1:176">
      <c r="A551" s="20" t="s">
        <v>726</v>
      </c>
      <c r="B551" s="20">
        <v>94024</v>
      </c>
      <c r="C551" s="20" t="s">
        <v>294</v>
      </c>
      <c r="D551" s="20">
        <v>125</v>
      </c>
      <c r="E551" s="20" t="s">
        <v>332</v>
      </c>
      <c r="F551" s="20" t="s">
        <v>3678</v>
      </c>
      <c r="G551" s="20">
        <v>12</v>
      </c>
      <c r="H551" s="20" t="s">
        <v>295</v>
      </c>
      <c r="I551" s="20">
        <v>2.75</v>
      </c>
      <c r="J551" s="20" t="s">
        <v>3678</v>
      </c>
      <c r="K551" s="20" t="s">
        <v>3655</v>
      </c>
      <c r="L551" s="20" t="s">
        <v>3655</v>
      </c>
      <c r="M551" s="20">
        <v>12</v>
      </c>
      <c r="N551" s="20">
        <v>1</v>
      </c>
      <c r="O551" s="20">
        <v>10000</v>
      </c>
      <c r="P551" s="20">
        <v>1</v>
      </c>
      <c r="Q551" s="20">
        <v>2</v>
      </c>
      <c r="R551" s="20">
        <v>33</v>
      </c>
      <c r="S551" s="20">
        <v>1</v>
      </c>
      <c r="T551" s="55">
        <v>45107</v>
      </c>
      <c r="U551" s="20"/>
      <c r="V551" s="8"/>
      <c r="W551" s="8"/>
      <c r="X551" s="8"/>
      <c r="Y551" s="8"/>
    </row>
    <row r="552" spans="1:176" s="83" customFormat="1">
      <c r="A552" s="25" t="s">
        <v>1304</v>
      </c>
      <c r="B552" s="25">
        <v>98255</v>
      </c>
      <c r="C552" s="25" t="s">
        <v>294</v>
      </c>
      <c r="D552" s="25">
        <v>5000</v>
      </c>
      <c r="E552" s="25" t="s">
        <v>332</v>
      </c>
      <c r="F552" s="25" t="s">
        <v>3679</v>
      </c>
      <c r="G552" s="25">
        <v>5</v>
      </c>
      <c r="H552" s="25" t="s">
        <v>382</v>
      </c>
      <c r="I552" s="25">
        <v>6.75</v>
      </c>
      <c r="J552" s="25" t="s">
        <v>3679</v>
      </c>
      <c r="K552" s="25" t="s">
        <v>232</v>
      </c>
      <c r="L552" s="25" t="s">
        <v>232</v>
      </c>
      <c r="M552" s="25">
        <v>5</v>
      </c>
      <c r="N552" s="25">
        <v>1</v>
      </c>
      <c r="O552" s="25">
        <v>10000</v>
      </c>
      <c r="P552" s="25">
        <v>1</v>
      </c>
      <c r="Q552" s="25">
        <v>2</v>
      </c>
      <c r="R552" s="25">
        <v>33.75</v>
      </c>
      <c r="S552" s="25">
        <v>1</v>
      </c>
      <c r="T552" s="61">
        <v>45107</v>
      </c>
      <c r="U552" s="25"/>
      <c r="V552" s="8"/>
      <c r="W552" s="8"/>
      <c r="X552" s="8"/>
      <c r="Y552" s="8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</row>
    <row r="553" spans="1:176">
      <c r="A553" s="20" t="s">
        <v>723</v>
      </c>
      <c r="B553" s="20">
        <v>95008</v>
      </c>
      <c r="C553" s="20" t="s">
        <v>294</v>
      </c>
      <c r="D553" s="20">
        <v>5000</v>
      </c>
      <c r="E553" s="20" t="s">
        <v>332</v>
      </c>
      <c r="F553" s="20" t="s">
        <v>3680</v>
      </c>
      <c r="G553" s="20">
        <v>5</v>
      </c>
      <c r="H553" s="20" t="s">
        <v>382</v>
      </c>
      <c r="I553" s="20">
        <v>6.8</v>
      </c>
      <c r="J553" s="20" t="s">
        <v>3680</v>
      </c>
      <c r="K553" s="20" t="s">
        <v>232</v>
      </c>
      <c r="L553" s="20" t="s">
        <v>232</v>
      </c>
      <c r="M553" s="20">
        <v>5</v>
      </c>
      <c r="N553" s="20">
        <v>1</v>
      </c>
      <c r="O553" s="20">
        <v>10000</v>
      </c>
      <c r="P553" s="20">
        <v>1</v>
      </c>
      <c r="Q553" s="20">
        <v>2</v>
      </c>
      <c r="R553" s="20">
        <v>34</v>
      </c>
      <c r="S553" s="20">
        <v>1</v>
      </c>
      <c r="T553" s="55">
        <v>45107</v>
      </c>
      <c r="U553" s="20"/>
      <c r="V553" s="8"/>
      <c r="W553" s="8"/>
      <c r="X553" s="8"/>
      <c r="Y553" s="8"/>
    </row>
    <row r="554" spans="1:176" s="83" customFormat="1">
      <c r="A554" s="25" t="s">
        <v>157</v>
      </c>
      <c r="B554" s="25">
        <v>92000</v>
      </c>
      <c r="C554" s="25" t="s">
        <v>294</v>
      </c>
      <c r="D554" s="25">
        <v>100</v>
      </c>
      <c r="E554" s="25" t="s">
        <v>295</v>
      </c>
      <c r="F554" s="25" t="s">
        <v>3681</v>
      </c>
      <c r="G554" s="25">
        <v>100</v>
      </c>
      <c r="H554" s="25" t="s">
        <v>295</v>
      </c>
      <c r="I554" s="25">
        <v>0.35</v>
      </c>
      <c r="J554" s="25" t="s">
        <v>3681</v>
      </c>
      <c r="K554" s="25" t="s">
        <v>3682</v>
      </c>
      <c r="L554" s="25" t="s">
        <v>3682</v>
      </c>
      <c r="M554" s="25">
        <v>100</v>
      </c>
      <c r="N554" s="25">
        <v>1</v>
      </c>
      <c r="O554" s="25">
        <v>10000</v>
      </c>
      <c r="P554" s="25">
        <v>1</v>
      </c>
      <c r="Q554" s="25">
        <v>2</v>
      </c>
      <c r="R554" s="25">
        <v>34.5</v>
      </c>
      <c r="S554" s="25">
        <v>1</v>
      </c>
      <c r="T554" s="61">
        <v>45107</v>
      </c>
      <c r="U554" s="25"/>
      <c r="V554" s="8"/>
      <c r="W554" s="8"/>
      <c r="X554" s="8"/>
      <c r="Y554" s="8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</row>
    <row r="555" spans="1:176">
      <c r="A555" s="20" t="s">
        <v>589</v>
      </c>
      <c r="B555" s="20">
        <v>92012</v>
      </c>
      <c r="C555" s="20" t="s">
        <v>294</v>
      </c>
      <c r="D555" s="20">
        <v>100</v>
      </c>
      <c r="E555" s="20" t="s">
        <v>295</v>
      </c>
      <c r="F555" s="20" t="s">
        <v>3683</v>
      </c>
      <c r="G555" s="20">
        <v>18</v>
      </c>
      <c r="H555" s="20" t="s">
        <v>382</v>
      </c>
      <c r="I555" s="20">
        <v>1.94</v>
      </c>
      <c r="J555" s="20" t="s">
        <v>3683</v>
      </c>
      <c r="K555" s="20" t="s">
        <v>3682</v>
      </c>
      <c r="L555" s="20" t="s">
        <v>3682</v>
      </c>
      <c r="M555" s="20">
        <v>18</v>
      </c>
      <c r="N555" s="20">
        <v>1</v>
      </c>
      <c r="O555" s="20">
        <v>10000</v>
      </c>
      <c r="P555" s="20">
        <v>1</v>
      </c>
      <c r="Q555" s="20">
        <v>2</v>
      </c>
      <c r="R555" s="20">
        <v>35</v>
      </c>
      <c r="S555" s="20">
        <v>1</v>
      </c>
      <c r="T555" s="55">
        <v>45107</v>
      </c>
      <c r="U555" s="20"/>
      <c r="V555" s="8"/>
      <c r="W555" s="8"/>
      <c r="X555" s="8"/>
      <c r="Y555" s="8"/>
    </row>
    <row r="556" spans="1:176" s="83" customFormat="1">
      <c r="A556" s="25" t="s">
        <v>261</v>
      </c>
      <c r="B556" s="25">
        <v>94027</v>
      </c>
      <c r="C556" s="25" t="s">
        <v>294</v>
      </c>
      <c r="D556" s="25">
        <v>500</v>
      </c>
      <c r="E556" s="25" t="s">
        <v>332</v>
      </c>
      <c r="F556" s="25" t="s">
        <v>3684</v>
      </c>
      <c r="G556" s="25">
        <v>8</v>
      </c>
      <c r="H556" s="25" t="s">
        <v>295</v>
      </c>
      <c r="I556" s="25">
        <v>4.38</v>
      </c>
      <c r="J556" s="25" t="s">
        <v>3684</v>
      </c>
      <c r="K556" s="25" t="s">
        <v>3439</v>
      </c>
      <c r="L556" s="25" t="s">
        <v>3439</v>
      </c>
      <c r="M556" s="25">
        <v>8</v>
      </c>
      <c r="N556" s="25">
        <v>1</v>
      </c>
      <c r="O556" s="25">
        <v>10000</v>
      </c>
      <c r="P556" s="25">
        <v>1</v>
      </c>
      <c r="Q556" s="25">
        <v>2</v>
      </c>
      <c r="R556" s="25">
        <v>35</v>
      </c>
      <c r="S556" s="25">
        <v>1</v>
      </c>
      <c r="T556" s="61">
        <v>45107</v>
      </c>
      <c r="U556" s="25"/>
      <c r="V556" s="8"/>
      <c r="W556" s="8"/>
      <c r="X556" s="8"/>
      <c r="Y556" s="8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</row>
    <row r="557" spans="1:176">
      <c r="A557" s="20" t="s">
        <v>341</v>
      </c>
      <c r="B557" s="20">
        <v>767002</v>
      </c>
      <c r="C557" s="20" t="s">
        <v>294</v>
      </c>
      <c r="D557" s="20">
        <v>2550</v>
      </c>
      <c r="E557" s="20" t="s">
        <v>332</v>
      </c>
      <c r="F557" s="20" t="s">
        <v>3685</v>
      </c>
      <c r="G557" s="20">
        <v>2.5499999999999998</v>
      </c>
      <c r="H557" s="20" t="s">
        <v>382</v>
      </c>
      <c r="I557" s="20">
        <v>13.84</v>
      </c>
      <c r="J557" s="20" t="s">
        <v>3685</v>
      </c>
      <c r="K557" s="20" t="s">
        <v>3686</v>
      </c>
      <c r="L557" s="20" t="s">
        <v>3686</v>
      </c>
      <c r="M557" s="20">
        <v>2.5499999999999998</v>
      </c>
      <c r="N557" s="20">
        <v>1</v>
      </c>
      <c r="O557" s="20">
        <v>10000</v>
      </c>
      <c r="P557" s="20">
        <v>1</v>
      </c>
      <c r="Q557" s="20">
        <v>2</v>
      </c>
      <c r="R557" s="20">
        <v>35.28</v>
      </c>
      <c r="S557" s="20">
        <v>1</v>
      </c>
      <c r="T557" s="55">
        <v>45107</v>
      </c>
      <c r="U557" s="20"/>
      <c r="V557" s="8"/>
      <c r="W557" s="8"/>
      <c r="X557" s="8"/>
      <c r="Y557" s="8"/>
    </row>
    <row r="558" spans="1:176" s="83" customFormat="1">
      <c r="A558" s="25" t="s">
        <v>3687</v>
      </c>
      <c r="B558" s="25">
        <v>98389</v>
      </c>
      <c r="C558" s="25" t="s">
        <v>294</v>
      </c>
      <c r="D558" s="25">
        <v>5000</v>
      </c>
      <c r="E558" s="25" t="s">
        <v>332</v>
      </c>
      <c r="F558" s="25" t="s">
        <v>3688</v>
      </c>
      <c r="G558" s="25">
        <v>1</v>
      </c>
      <c r="H558" s="25" t="s">
        <v>382</v>
      </c>
      <c r="I558" s="25">
        <v>36</v>
      </c>
      <c r="J558" s="25" t="s">
        <v>3688</v>
      </c>
      <c r="K558" s="25" t="s">
        <v>3589</v>
      </c>
      <c r="L558" s="25" t="s">
        <v>3589</v>
      </c>
      <c r="M558" s="25">
        <v>1</v>
      </c>
      <c r="N558" s="25">
        <v>1</v>
      </c>
      <c r="O558" s="25">
        <v>10000</v>
      </c>
      <c r="P558" s="25">
        <v>1</v>
      </c>
      <c r="Q558" s="25">
        <v>2</v>
      </c>
      <c r="R558" s="25">
        <v>36</v>
      </c>
      <c r="S558" s="25">
        <v>1</v>
      </c>
      <c r="T558" s="61">
        <v>45107</v>
      </c>
      <c r="U558" s="25"/>
      <c r="V558" s="8"/>
      <c r="W558" s="8"/>
      <c r="X558" s="8"/>
      <c r="Y558" s="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</row>
    <row r="559" spans="1:176">
      <c r="A559" s="20" t="s">
        <v>1879</v>
      </c>
      <c r="B559" s="20">
        <v>95016</v>
      </c>
      <c r="C559" s="20" t="s">
        <v>294</v>
      </c>
      <c r="D559" s="20">
        <v>20</v>
      </c>
      <c r="E559" s="20" t="s">
        <v>295</v>
      </c>
      <c r="F559" s="20" t="s">
        <v>3689</v>
      </c>
      <c r="G559" s="20">
        <v>20</v>
      </c>
      <c r="H559" s="20" t="s">
        <v>295</v>
      </c>
      <c r="I559" s="20">
        <v>1.8</v>
      </c>
      <c r="J559" s="20" t="s">
        <v>3689</v>
      </c>
      <c r="K559" s="20" t="s">
        <v>3291</v>
      </c>
      <c r="L559" s="20" t="s">
        <v>3291</v>
      </c>
      <c r="M559" s="20">
        <v>20</v>
      </c>
      <c r="N559" s="20">
        <v>1</v>
      </c>
      <c r="O559" s="20">
        <v>10000</v>
      </c>
      <c r="P559" s="20">
        <v>1</v>
      </c>
      <c r="Q559" s="20">
        <v>2</v>
      </c>
      <c r="R559" s="20">
        <v>36</v>
      </c>
      <c r="S559" s="20">
        <v>1</v>
      </c>
      <c r="T559" s="55">
        <v>45107</v>
      </c>
      <c r="U559" s="20"/>
      <c r="V559" s="8"/>
      <c r="W559" s="8"/>
      <c r="X559" s="8"/>
      <c r="Y559" s="8"/>
    </row>
    <row r="560" spans="1:176" s="83" customFormat="1">
      <c r="A560" s="25">
        <v>1014</v>
      </c>
      <c r="B560" s="25">
        <v>738003</v>
      </c>
      <c r="C560" s="25" t="s">
        <v>294</v>
      </c>
      <c r="D560" s="25">
        <v>10000</v>
      </c>
      <c r="E560" s="25" t="s">
        <v>327</v>
      </c>
      <c r="F560" s="25" t="s">
        <v>3690</v>
      </c>
      <c r="G560" s="25">
        <v>10</v>
      </c>
      <c r="H560" s="25" t="s">
        <v>329</v>
      </c>
      <c r="I560" s="25">
        <v>3.6</v>
      </c>
      <c r="J560" s="25" t="s">
        <v>3690</v>
      </c>
      <c r="K560" s="25" t="s">
        <v>3691</v>
      </c>
      <c r="L560" s="25" t="s">
        <v>3691</v>
      </c>
      <c r="M560" s="25">
        <v>10</v>
      </c>
      <c r="N560" s="25">
        <v>1</v>
      </c>
      <c r="O560" s="25">
        <v>10000</v>
      </c>
      <c r="P560" s="25">
        <v>1</v>
      </c>
      <c r="Q560" s="25">
        <v>2</v>
      </c>
      <c r="R560" s="25">
        <v>36</v>
      </c>
      <c r="S560" s="25">
        <v>1</v>
      </c>
      <c r="T560" s="61">
        <v>45107</v>
      </c>
      <c r="U560" s="25"/>
      <c r="V560" s="8"/>
      <c r="W560" s="8"/>
      <c r="X560" s="8"/>
      <c r="Y560" s="8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</row>
    <row r="561" spans="1:176">
      <c r="A561" s="20" t="s">
        <v>2030</v>
      </c>
      <c r="B561" s="20">
        <v>97274</v>
      </c>
      <c r="C561" s="20" t="s">
        <v>294</v>
      </c>
      <c r="D561" s="20">
        <v>25000</v>
      </c>
      <c r="E561" s="20" t="s">
        <v>332</v>
      </c>
      <c r="F561" s="20" t="s">
        <v>3692</v>
      </c>
      <c r="G561" s="20">
        <v>25</v>
      </c>
      <c r="H561" s="20" t="s">
        <v>382</v>
      </c>
      <c r="I561" s="20">
        <v>1.44</v>
      </c>
      <c r="J561" s="20" t="s">
        <v>3693</v>
      </c>
      <c r="K561" s="20" t="s">
        <v>2727</v>
      </c>
      <c r="L561" s="20" t="s">
        <v>2727</v>
      </c>
      <c r="M561" s="20">
        <v>25</v>
      </c>
      <c r="N561" s="20">
        <v>1</v>
      </c>
      <c r="O561" s="20">
        <v>1000</v>
      </c>
      <c r="P561" s="20">
        <v>1</v>
      </c>
      <c r="Q561" s="20">
        <v>2</v>
      </c>
      <c r="R561" s="20">
        <v>36</v>
      </c>
      <c r="S561" s="20">
        <v>1</v>
      </c>
      <c r="T561" s="55">
        <v>45107</v>
      </c>
      <c r="U561" s="20"/>
      <c r="V561" s="8"/>
      <c r="W561" s="8"/>
      <c r="X561" s="8"/>
      <c r="Y561" s="8"/>
    </row>
    <row r="562" spans="1:176" s="83" customFormat="1">
      <c r="A562" s="25" t="s">
        <v>1289</v>
      </c>
      <c r="B562" s="25">
        <v>98006</v>
      </c>
      <c r="C562" s="25" t="s">
        <v>294</v>
      </c>
      <c r="D562" s="25">
        <v>5000</v>
      </c>
      <c r="E562" s="25" t="s">
        <v>332</v>
      </c>
      <c r="F562" s="25" t="s">
        <v>3694</v>
      </c>
      <c r="G562" s="25">
        <v>1</v>
      </c>
      <c r="H562" s="25" t="s">
        <v>382</v>
      </c>
      <c r="I562" s="25">
        <v>36.5</v>
      </c>
      <c r="J562" s="25" t="s">
        <v>3694</v>
      </c>
      <c r="K562" s="25" t="s">
        <v>232</v>
      </c>
      <c r="L562" s="25" t="s">
        <v>232</v>
      </c>
      <c r="M562" s="25">
        <v>1</v>
      </c>
      <c r="N562" s="25">
        <v>1</v>
      </c>
      <c r="O562" s="25">
        <v>10000</v>
      </c>
      <c r="P562" s="25">
        <v>1</v>
      </c>
      <c r="Q562" s="25">
        <v>2</v>
      </c>
      <c r="R562" s="25">
        <v>36.5</v>
      </c>
      <c r="S562" s="25">
        <v>1</v>
      </c>
      <c r="T562" s="61">
        <v>45107</v>
      </c>
      <c r="U562" s="25"/>
      <c r="V562" s="8"/>
      <c r="W562" s="8"/>
      <c r="X562" s="8"/>
      <c r="Y562" s="8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</row>
    <row r="563" spans="1:176">
      <c r="A563" s="20" t="s">
        <v>744</v>
      </c>
      <c r="B563" s="20">
        <v>92016</v>
      </c>
      <c r="C563" s="20" t="s">
        <v>294</v>
      </c>
      <c r="D563" s="20">
        <v>1</v>
      </c>
      <c r="E563" s="20" t="s">
        <v>295</v>
      </c>
      <c r="F563" s="20" t="s">
        <v>3695</v>
      </c>
      <c r="G563" s="20">
        <v>70</v>
      </c>
      <c r="H563" s="20" t="s">
        <v>295</v>
      </c>
      <c r="I563" s="20">
        <v>0.53</v>
      </c>
      <c r="J563" s="20" t="s">
        <v>3695</v>
      </c>
      <c r="K563" s="20" t="s">
        <v>3664</v>
      </c>
      <c r="L563" s="20" t="s">
        <v>3664</v>
      </c>
      <c r="M563" s="20">
        <v>70</v>
      </c>
      <c r="N563" s="20">
        <v>1</v>
      </c>
      <c r="O563" s="20">
        <v>10000</v>
      </c>
      <c r="P563" s="20">
        <v>1</v>
      </c>
      <c r="Q563" s="20">
        <v>2</v>
      </c>
      <c r="R563" s="20">
        <v>37</v>
      </c>
      <c r="S563" s="20">
        <v>1</v>
      </c>
      <c r="T563" s="55">
        <v>45107</v>
      </c>
      <c r="U563" s="20"/>
      <c r="V563" s="8"/>
      <c r="W563" s="8"/>
      <c r="X563" s="8"/>
      <c r="Y563" s="8"/>
    </row>
    <row r="564" spans="1:176" s="83" customFormat="1">
      <c r="A564" s="25" t="s">
        <v>2060</v>
      </c>
      <c r="B564" s="25" t="s">
        <v>3696</v>
      </c>
      <c r="C564" s="25" t="s">
        <v>294</v>
      </c>
      <c r="D564" s="25">
        <v>5000</v>
      </c>
      <c r="E564" s="25" t="s">
        <v>327</v>
      </c>
      <c r="F564" s="25" t="s">
        <v>3697</v>
      </c>
      <c r="G564" s="25">
        <v>5</v>
      </c>
      <c r="H564" s="25" t="s">
        <v>329</v>
      </c>
      <c r="I564" s="25">
        <v>7.6</v>
      </c>
      <c r="J564" s="25" t="s">
        <v>3697</v>
      </c>
      <c r="K564" s="25" t="s">
        <v>3103</v>
      </c>
      <c r="L564" s="25" t="s">
        <v>3103</v>
      </c>
      <c r="M564" s="25">
        <v>5</v>
      </c>
      <c r="N564" s="25">
        <v>1</v>
      </c>
      <c r="O564" s="25">
        <v>10000</v>
      </c>
      <c r="P564" s="25">
        <v>1</v>
      </c>
      <c r="Q564" s="25">
        <v>2</v>
      </c>
      <c r="R564" s="25">
        <v>38</v>
      </c>
      <c r="S564" s="25">
        <v>1</v>
      </c>
      <c r="T564" s="61">
        <v>45107</v>
      </c>
      <c r="U564" s="25"/>
      <c r="V564" s="8"/>
      <c r="W564" s="8"/>
      <c r="X564" s="8"/>
      <c r="Y564" s="8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</row>
    <row r="565" spans="1:176">
      <c r="A565" s="20" t="s">
        <v>1284</v>
      </c>
      <c r="B565" s="20">
        <v>783006</v>
      </c>
      <c r="C565" s="20" t="s">
        <v>294</v>
      </c>
      <c r="D565" s="20">
        <v>2500</v>
      </c>
      <c r="E565" s="20" t="s">
        <v>332</v>
      </c>
      <c r="F565" s="20" t="s">
        <v>3698</v>
      </c>
      <c r="G565" s="20">
        <v>2.5</v>
      </c>
      <c r="H565" s="20" t="s">
        <v>382</v>
      </c>
      <c r="I565" s="20">
        <v>3.8</v>
      </c>
      <c r="J565" s="20" t="s">
        <v>3698</v>
      </c>
      <c r="K565" s="20" t="s">
        <v>3699</v>
      </c>
      <c r="L565" s="20" t="s">
        <v>3699</v>
      </c>
      <c r="M565" s="20">
        <v>2.5</v>
      </c>
      <c r="N565" s="20">
        <v>4</v>
      </c>
      <c r="O565" s="20">
        <v>10000</v>
      </c>
      <c r="P565" s="20">
        <v>1</v>
      </c>
      <c r="Q565" s="20">
        <v>2</v>
      </c>
      <c r="R565" s="20">
        <v>38</v>
      </c>
      <c r="S565" s="20">
        <v>1</v>
      </c>
      <c r="T565" s="55">
        <v>45107</v>
      </c>
      <c r="U565" s="20"/>
      <c r="V565" s="8"/>
      <c r="W565" s="8"/>
      <c r="X565" s="8"/>
      <c r="Y565" s="8"/>
    </row>
    <row r="566" spans="1:176" s="83" customFormat="1">
      <c r="A566" s="25" t="s">
        <v>222</v>
      </c>
      <c r="B566" s="25">
        <v>96114</v>
      </c>
      <c r="C566" s="25" t="s">
        <v>294</v>
      </c>
      <c r="D566" s="25">
        <v>1</v>
      </c>
      <c r="E566" s="25" t="s">
        <v>295</v>
      </c>
      <c r="F566" s="25" t="s">
        <v>3700</v>
      </c>
      <c r="G566" s="25">
        <v>1</v>
      </c>
      <c r="H566" s="25" t="s">
        <v>295</v>
      </c>
      <c r="I566" s="25">
        <v>38</v>
      </c>
      <c r="J566" s="25" t="s">
        <v>3700</v>
      </c>
      <c r="K566" s="25" t="s">
        <v>2433</v>
      </c>
      <c r="L566" s="25" t="s">
        <v>2433</v>
      </c>
      <c r="M566" s="25">
        <v>1</v>
      </c>
      <c r="N566" s="25">
        <v>1</v>
      </c>
      <c r="O566" s="25">
        <v>10000</v>
      </c>
      <c r="P566" s="25">
        <v>1</v>
      </c>
      <c r="Q566" s="25">
        <v>2</v>
      </c>
      <c r="R566" s="25">
        <v>38</v>
      </c>
      <c r="S566" s="25">
        <v>1</v>
      </c>
      <c r="T566" s="61">
        <v>45107</v>
      </c>
      <c r="U566" s="25"/>
      <c r="V566" s="8"/>
      <c r="W566" s="8"/>
      <c r="X566" s="8"/>
      <c r="Y566" s="8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</row>
    <row r="567" spans="1:176">
      <c r="A567" s="20" t="s">
        <v>3701</v>
      </c>
      <c r="B567" s="20">
        <v>98335</v>
      </c>
      <c r="C567" s="20" t="s">
        <v>294</v>
      </c>
      <c r="D567" s="20">
        <v>5000</v>
      </c>
      <c r="E567" s="20" t="s">
        <v>332</v>
      </c>
      <c r="F567" s="20" t="s">
        <v>3702</v>
      </c>
      <c r="G567" s="20">
        <v>1</v>
      </c>
      <c r="H567" s="20" t="s">
        <v>382</v>
      </c>
      <c r="I567" s="20">
        <v>38</v>
      </c>
      <c r="J567" s="20" t="s">
        <v>3702</v>
      </c>
      <c r="K567" s="20" t="s">
        <v>3589</v>
      </c>
      <c r="L567" s="20" t="s">
        <v>3589</v>
      </c>
      <c r="M567" s="20">
        <v>1</v>
      </c>
      <c r="N567" s="20">
        <v>1</v>
      </c>
      <c r="O567" s="20">
        <v>10000</v>
      </c>
      <c r="P567" s="20">
        <v>1</v>
      </c>
      <c r="Q567" s="20">
        <v>2</v>
      </c>
      <c r="R567" s="20">
        <v>38</v>
      </c>
      <c r="S567" s="20">
        <v>1</v>
      </c>
      <c r="T567" s="55">
        <v>45107</v>
      </c>
      <c r="U567" s="20"/>
      <c r="V567" s="8"/>
      <c r="W567" s="8"/>
      <c r="X567" s="8"/>
      <c r="Y567" s="8"/>
    </row>
    <row r="568" spans="1:176" s="83" customFormat="1">
      <c r="A568" s="25" t="s">
        <v>3703</v>
      </c>
      <c r="B568" s="25">
        <v>98333</v>
      </c>
      <c r="C568" s="25" t="s">
        <v>294</v>
      </c>
      <c r="D568" s="25">
        <v>5000</v>
      </c>
      <c r="E568" s="25" t="s">
        <v>332</v>
      </c>
      <c r="F568" s="25" t="s">
        <v>3704</v>
      </c>
      <c r="G568" s="25">
        <v>1</v>
      </c>
      <c r="H568" s="25" t="s">
        <v>382</v>
      </c>
      <c r="I568" s="25">
        <v>38</v>
      </c>
      <c r="J568" s="25" t="s">
        <v>3704</v>
      </c>
      <c r="K568" s="25" t="s">
        <v>3589</v>
      </c>
      <c r="L568" s="25" t="s">
        <v>3589</v>
      </c>
      <c r="M568" s="25">
        <v>1</v>
      </c>
      <c r="N568" s="25">
        <v>1</v>
      </c>
      <c r="O568" s="25">
        <v>10000</v>
      </c>
      <c r="P568" s="25">
        <v>1</v>
      </c>
      <c r="Q568" s="25">
        <v>2</v>
      </c>
      <c r="R568" s="25">
        <v>38</v>
      </c>
      <c r="S568" s="25">
        <v>1</v>
      </c>
      <c r="T568" s="61">
        <v>45107</v>
      </c>
      <c r="U568" s="25"/>
      <c r="V568" s="8"/>
      <c r="W568" s="8"/>
      <c r="X568" s="8"/>
      <c r="Y568" s="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</row>
    <row r="569" spans="1:176">
      <c r="A569" s="20" t="s">
        <v>3705</v>
      </c>
      <c r="B569" s="20">
        <v>96114</v>
      </c>
      <c r="C569" s="20" t="s">
        <v>294</v>
      </c>
      <c r="D569" s="20">
        <v>1</v>
      </c>
      <c r="E569" s="20" t="s">
        <v>295</v>
      </c>
      <c r="F569" s="20" t="s">
        <v>3706</v>
      </c>
      <c r="G569" s="20">
        <v>1</v>
      </c>
      <c r="H569" s="20" t="s">
        <v>295</v>
      </c>
      <c r="I569" s="20">
        <v>38</v>
      </c>
      <c r="J569" s="20" t="s">
        <v>3706</v>
      </c>
      <c r="K569" s="20" t="s">
        <v>2433</v>
      </c>
      <c r="L569" s="20" t="s">
        <v>2433</v>
      </c>
      <c r="M569" s="20">
        <v>1</v>
      </c>
      <c r="N569" s="20">
        <v>1</v>
      </c>
      <c r="O569" s="20">
        <v>10000</v>
      </c>
      <c r="P569" s="20">
        <v>1</v>
      </c>
      <c r="Q569" s="20">
        <v>2</v>
      </c>
      <c r="R569" s="20">
        <v>38</v>
      </c>
      <c r="S569" s="20">
        <v>1</v>
      </c>
      <c r="T569" s="55">
        <v>45107</v>
      </c>
      <c r="U569" s="20"/>
      <c r="V569" s="8"/>
      <c r="W569" s="8"/>
      <c r="X569" s="8"/>
      <c r="Y569" s="8"/>
    </row>
    <row r="570" spans="1:176" s="83" customFormat="1">
      <c r="A570" s="25" t="s">
        <v>3707</v>
      </c>
      <c r="B570" s="25">
        <v>97036</v>
      </c>
      <c r="C570" s="25" t="s">
        <v>294</v>
      </c>
      <c r="D570" s="25">
        <v>3000</v>
      </c>
      <c r="E570" s="25" t="s">
        <v>332</v>
      </c>
      <c r="F570" s="25" t="s">
        <v>1586</v>
      </c>
      <c r="G570" s="25">
        <v>3</v>
      </c>
      <c r="H570" s="25" t="s">
        <v>382</v>
      </c>
      <c r="I570" s="25">
        <v>13</v>
      </c>
      <c r="J570" s="25" t="s">
        <v>1586</v>
      </c>
      <c r="K570" s="25" t="s">
        <v>3387</v>
      </c>
      <c r="L570" s="25" t="s">
        <v>3387</v>
      </c>
      <c r="M570" s="25">
        <v>3</v>
      </c>
      <c r="N570" s="25">
        <v>1</v>
      </c>
      <c r="O570" s="25">
        <v>10000</v>
      </c>
      <c r="P570" s="25">
        <v>1</v>
      </c>
      <c r="Q570" s="25">
        <v>2</v>
      </c>
      <c r="R570" s="25">
        <v>39</v>
      </c>
      <c r="S570" s="25">
        <v>1</v>
      </c>
      <c r="T570" s="61">
        <v>45107</v>
      </c>
      <c r="U570" s="25"/>
      <c r="V570" s="8"/>
      <c r="W570" s="8"/>
      <c r="X570" s="8"/>
      <c r="Y570" s="8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</row>
    <row r="571" spans="1:176">
      <c r="A571" s="20" t="s">
        <v>704</v>
      </c>
      <c r="B571" s="20">
        <v>92002</v>
      </c>
      <c r="C571" s="20" t="s">
        <v>294</v>
      </c>
      <c r="D571" s="20">
        <v>100</v>
      </c>
      <c r="E571" s="20" t="s">
        <v>295</v>
      </c>
      <c r="F571" s="20" t="s">
        <v>3708</v>
      </c>
      <c r="G571" s="20">
        <v>100</v>
      </c>
      <c r="H571" s="20" t="s">
        <v>295</v>
      </c>
      <c r="I571" s="20">
        <v>0.4</v>
      </c>
      <c r="J571" s="20" t="s">
        <v>3708</v>
      </c>
      <c r="K571" s="20" t="s">
        <v>3682</v>
      </c>
      <c r="L571" s="20" t="s">
        <v>3682</v>
      </c>
      <c r="M571" s="20">
        <v>100</v>
      </c>
      <c r="N571" s="20">
        <v>1</v>
      </c>
      <c r="O571" s="20">
        <v>10000</v>
      </c>
      <c r="P571" s="20">
        <v>1</v>
      </c>
      <c r="Q571" s="20">
        <v>2</v>
      </c>
      <c r="R571" s="20">
        <v>40</v>
      </c>
      <c r="S571" s="20">
        <v>1</v>
      </c>
      <c r="T571" s="55">
        <v>45107</v>
      </c>
      <c r="U571" s="20"/>
      <c r="V571" s="8"/>
      <c r="W571" s="8"/>
      <c r="X571" s="8"/>
      <c r="Y571" s="8"/>
    </row>
    <row r="572" spans="1:176" s="83" customFormat="1">
      <c r="A572" s="25">
        <v>97105</v>
      </c>
      <c r="B572" s="25">
        <v>97105</v>
      </c>
      <c r="C572" s="25" t="s">
        <v>294</v>
      </c>
      <c r="D572" s="25">
        <v>20000</v>
      </c>
      <c r="E572" s="25" t="s">
        <v>332</v>
      </c>
      <c r="F572" s="25" t="s">
        <v>3709</v>
      </c>
      <c r="G572" s="25">
        <v>20</v>
      </c>
      <c r="H572" s="25" t="s">
        <v>382</v>
      </c>
      <c r="I572" s="25">
        <v>2</v>
      </c>
      <c r="J572" s="25" t="s">
        <v>3709</v>
      </c>
      <c r="K572" s="25" t="s">
        <v>3653</v>
      </c>
      <c r="L572" s="25" t="s">
        <v>3653</v>
      </c>
      <c r="M572" s="25">
        <v>20</v>
      </c>
      <c r="N572" s="25">
        <v>1</v>
      </c>
      <c r="O572" s="25">
        <v>10000</v>
      </c>
      <c r="P572" s="25">
        <v>1</v>
      </c>
      <c r="Q572" s="25">
        <v>2</v>
      </c>
      <c r="R572" s="25">
        <v>40</v>
      </c>
      <c r="S572" s="25">
        <v>1</v>
      </c>
      <c r="T572" s="61">
        <v>45107</v>
      </c>
      <c r="U572" s="25"/>
      <c r="V572" s="8"/>
      <c r="W572" s="8"/>
      <c r="X572" s="8"/>
      <c r="Y572" s="8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</row>
    <row r="573" spans="1:176">
      <c r="A573" s="20" t="s">
        <v>3389</v>
      </c>
      <c r="B573" s="20">
        <v>767011</v>
      </c>
      <c r="C573" s="20" t="s">
        <v>294</v>
      </c>
      <c r="D573" s="20">
        <v>2500</v>
      </c>
      <c r="E573" s="20" t="s">
        <v>332</v>
      </c>
      <c r="F573" s="20" t="s">
        <v>3710</v>
      </c>
      <c r="G573" s="20">
        <v>2.5</v>
      </c>
      <c r="H573" s="20" t="s">
        <v>382</v>
      </c>
      <c r="I573" s="20">
        <v>16.399999999999999</v>
      </c>
      <c r="J573" s="20" t="s">
        <v>3710</v>
      </c>
      <c r="K573" s="20" t="s">
        <v>3611</v>
      </c>
      <c r="L573" s="20" t="s">
        <v>3611</v>
      </c>
      <c r="M573" s="20">
        <v>2.5</v>
      </c>
      <c r="N573" s="20">
        <v>1</v>
      </c>
      <c r="O573" s="20">
        <v>10000</v>
      </c>
      <c r="P573" s="20">
        <v>1</v>
      </c>
      <c r="Q573" s="20">
        <v>2</v>
      </c>
      <c r="R573" s="20">
        <v>41</v>
      </c>
      <c r="S573" s="20">
        <v>1</v>
      </c>
      <c r="T573" s="55">
        <v>45107</v>
      </c>
      <c r="U573" s="20"/>
      <c r="V573" s="8"/>
      <c r="W573" s="8"/>
      <c r="X573" s="8"/>
      <c r="Y573" s="8"/>
    </row>
    <row r="574" spans="1:176" s="83" customFormat="1">
      <c r="A574" s="25" t="s">
        <v>3711</v>
      </c>
      <c r="B574" s="25">
        <v>719015</v>
      </c>
      <c r="C574" s="25" t="s">
        <v>294</v>
      </c>
      <c r="D574" s="25">
        <v>1000</v>
      </c>
      <c r="E574" s="25" t="s">
        <v>332</v>
      </c>
      <c r="F574" s="25" t="s">
        <v>3712</v>
      </c>
      <c r="G574" s="25">
        <v>1</v>
      </c>
      <c r="H574" s="25" t="s">
        <v>382</v>
      </c>
      <c r="I574" s="25">
        <v>42</v>
      </c>
      <c r="J574" s="25" t="s">
        <v>3713</v>
      </c>
      <c r="K574" s="25" t="s">
        <v>3714</v>
      </c>
      <c r="L574" s="25" t="s">
        <v>3714</v>
      </c>
      <c r="M574" s="25">
        <v>1</v>
      </c>
      <c r="N574" s="25">
        <v>1</v>
      </c>
      <c r="O574" s="25">
        <v>10000</v>
      </c>
      <c r="P574" s="25">
        <v>1</v>
      </c>
      <c r="Q574" s="25">
        <v>2</v>
      </c>
      <c r="R574" s="25">
        <v>42</v>
      </c>
      <c r="S574" s="25">
        <v>1</v>
      </c>
      <c r="T574" s="61">
        <v>45107</v>
      </c>
      <c r="U574" s="25"/>
      <c r="V574" s="8"/>
      <c r="W574" s="8"/>
      <c r="X574" s="8"/>
      <c r="Y574" s="8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</row>
    <row r="575" spans="1:176">
      <c r="A575" s="20" t="s">
        <v>3715</v>
      </c>
      <c r="B575" s="20">
        <v>719014</v>
      </c>
      <c r="C575" s="20" t="s">
        <v>294</v>
      </c>
      <c r="D575" s="20">
        <v>1000</v>
      </c>
      <c r="E575" s="20" t="s">
        <v>332</v>
      </c>
      <c r="F575" s="20" t="s">
        <v>3716</v>
      </c>
      <c r="G575" s="20">
        <v>1</v>
      </c>
      <c r="H575" s="20" t="s">
        <v>382</v>
      </c>
      <c r="I575" s="20">
        <v>42</v>
      </c>
      <c r="J575" s="20" t="s">
        <v>3716</v>
      </c>
      <c r="K575" s="20" t="s">
        <v>3714</v>
      </c>
      <c r="L575" s="20" t="s">
        <v>3714</v>
      </c>
      <c r="M575" s="20">
        <v>1</v>
      </c>
      <c r="N575" s="20">
        <v>1</v>
      </c>
      <c r="O575" s="20">
        <v>10000</v>
      </c>
      <c r="P575" s="20">
        <v>1</v>
      </c>
      <c r="Q575" s="20">
        <v>2</v>
      </c>
      <c r="R575" s="20">
        <v>42</v>
      </c>
      <c r="S575" s="20">
        <v>1</v>
      </c>
      <c r="T575" s="55">
        <v>45107</v>
      </c>
      <c r="U575" s="20"/>
      <c r="V575" s="8"/>
      <c r="W575" s="8"/>
      <c r="X575" s="8"/>
      <c r="Y575" s="8"/>
    </row>
    <row r="576" spans="1:176" s="83" customFormat="1">
      <c r="A576" s="25">
        <v>719016</v>
      </c>
      <c r="B576" s="25">
        <v>719016</v>
      </c>
      <c r="C576" s="25" t="s">
        <v>294</v>
      </c>
      <c r="D576" s="25">
        <v>1000</v>
      </c>
      <c r="E576" s="25" t="s">
        <v>332</v>
      </c>
      <c r="F576" s="25" t="s">
        <v>3717</v>
      </c>
      <c r="G576" s="25">
        <v>1</v>
      </c>
      <c r="H576" s="25" t="s">
        <v>382</v>
      </c>
      <c r="I576" s="25">
        <v>7</v>
      </c>
      <c r="J576" s="25" t="s">
        <v>3717</v>
      </c>
      <c r="K576" s="25" t="s">
        <v>3714</v>
      </c>
      <c r="L576" s="25" t="s">
        <v>3714</v>
      </c>
      <c r="M576" s="25">
        <v>1</v>
      </c>
      <c r="N576" s="25">
        <v>6</v>
      </c>
      <c r="O576" s="25">
        <v>10000</v>
      </c>
      <c r="P576" s="25">
        <v>1</v>
      </c>
      <c r="Q576" s="25">
        <v>2</v>
      </c>
      <c r="R576" s="25">
        <v>42</v>
      </c>
      <c r="S576" s="25">
        <v>1</v>
      </c>
      <c r="T576" s="61">
        <v>45107</v>
      </c>
      <c r="U576" s="25"/>
      <c r="V576" s="8"/>
      <c r="W576" s="8"/>
      <c r="X576" s="8"/>
      <c r="Y576" s="8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</row>
    <row r="577" spans="1:176">
      <c r="A577" s="20">
        <v>719017</v>
      </c>
      <c r="B577" s="20">
        <v>719017</v>
      </c>
      <c r="C577" s="20" t="s">
        <v>294</v>
      </c>
      <c r="D577" s="20">
        <v>1000</v>
      </c>
      <c r="E577" s="20" t="s">
        <v>332</v>
      </c>
      <c r="F577" s="20" t="s">
        <v>3718</v>
      </c>
      <c r="G577" s="20">
        <v>1</v>
      </c>
      <c r="H577" s="20" t="s">
        <v>382</v>
      </c>
      <c r="I577" s="20">
        <v>7</v>
      </c>
      <c r="J577" s="20" t="s">
        <v>3718</v>
      </c>
      <c r="K577" s="20" t="s">
        <v>3714</v>
      </c>
      <c r="L577" s="20" t="s">
        <v>3714</v>
      </c>
      <c r="M577" s="20">
        <v>1</v>
      </c>
      <c r="N577" s="20">
        <v>6</v>
      </c>
      <c r="O577" s="20">
        <v>10000</v>
      </c>
      <c r="P577" s="20">
        <v>1</v>
      </c>
      <c r="Q577" s="20">
        <v>2</v>
      </c>
      <c r="R577" s="20">
        <v>42</v>
      </c>
      <c r="S577" s="20">
        <v>1</v>
      </c>
      <c r="T577" s="55">
        <v>45107</v>
      </c>
      <c r="U577" s="20"/>
      <c r="V577" s="8"/>
      <c r="W577" s="8"/>
      <c r="X577" s="8"/>
      <c r="Y577" s="8"/>
    </row>
    <row r="578" spans="1:176" s="83" customFormat="1">
      <c r="A578" s="25" t="s">
        <v>981</v>
      </c>
      <c r="B578" s="25">
        <v>99340</v>
      </c>
      <c r="C578" s="25" t="s">
        <v>294</v>
      </c>
      <c r="D578" s="25">
        <v>450</v>
      </c>
      <c r="E578" s="25" t="s">
        <v>295</v>
      </c>
      <c r="F578" s="25" t="s">
        <v>3719</v>
      </c>
      <c r="G578" s="25">
        <v>150</v>
      </c>
      <c r="H578" s="25" t="s">
        <v>295</v>
      </c>
      <c r="I578" s="25">
        <v>7.0000000000000007E-2</v>
      </c>
      <c r="J578" s="25" t="s">
        <v>3719</v>
      </c>
      <c r="K578" s="25" t="s">
        <v>3720</v>
      </c>
      <c r="L578" s="25" t="s">
        <v>3720</v>
      </c>
      <c r="M578" s="25">
        <v>150</v>
      </c>
      <c r="N578" s="25">
        <v>4</v>
      </c>
      <c r="O578" s="25">
        <v>10000</v>
      </c>
      <c r="P578" s="25">
        <v>1</v>
      </c>
      <c r="Q578" s="25">
        <v>2</v>
      </c>
      <c r="R578" s="25">
        <v>44</v>
      </c>
      <c r="S578" s="25">
        <v>1</v>
      </c>
      <c r="T578" s="61">
        <v>45107</v>
      </c>
      <c r="U578" s="25"/>
      <c r="V578" s="8"/>
      <c r="W578" s="8"/>
      <c r="X578" s="8"/>
      <c r="Y578" s="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</row>
    <row r="579" spans="1:176">
      <c r="A579" s="20" t="s">
        <v>3721</v>
      </c>
      <c r="B579" s="20">
        <v>99340</v>
      </c>
      <c r="C579" s="20" t="s">
        <v>294</v>
      </c>
      <c r="D579" s="20">
        <v>450</v>
      </c>
      <c r="E579" s="20" t="s">
        <v>295</v>
      </c>
      <c r="F579" s="20" t="s">
        <v>3719</v>
      </c>
      <c r="G579" s="20">
        <v>150</v>
      </c>
      <c r="H579" s="20" t="s">
        <v>295</v>
      </c>
      <c r="I579" s="20">
        <v>7.0000000000000007E-2</v>
      </c>
      <c r="J579" s="20" t="s">
        <v>3719</v>
      </c>
      <c r="K579" s="20" t="s">
        <v>3720</v>
      </c>
      <c r="L579" s="20" t="s">
        <v>3720</v>
      </c>
      <c r="M579" s="20">
        <v>150</v>
      </c>
      <c r="N579" s="20">
        <v>4</v>
      </c>
      <c r="O579" s="20">
        <v>10000</v>
      </c>
      <c r="P579" s="20">
        <v>1</v>
      </c>
      <c r="Q579" s="20">
        <v>2</v>
      </c>
      <c r="R579" s="20">
        <v>44</v>
      </c>
      <c r="S579" s="20">
        <v>1</v>
      </c>
      <c r="T579" s="55">
        <v>45107</v>
      </c>
      <c r="U579" s="20"/>
      <c r="V579" s="8"/>
      <c r="W579" s="8"/>
      <c r="X579" s="8"/>
      <c r="Y579" s="8"/>
    </row>
    <row r="580" spans="1:176" s="83" customFormat="1">
      <c r="A580" s="25" t="s">
        <v>3157</v>
      </c>
      <c r="B580" s="25">
        <v>99340</v>
      </c>
      <c r="C580" s="25" t="s">
        <v>294</v>
      </c>
      <c r="D580" s="25">
        <v>450</v>
      </c>
      <c r="E580" s="25" t="s">
        <v>295</v>
      </c>
      <c r="F580" s="25" t="s">
        <v>3719</v>
      </c>
      <c r="G580" s="25">
        <v>150</v>
      </c>
      <c r="H580" s="25" t="s">
        <v>295</v>
      </c>
      <c r="I580" s="25">
        <v>7.0000000000000007E-2</v>
      </c>
      <c r="J580" s="25" t="s">
        <v>3719</v>
      </c>
      <c r="K580" s="25" t="s">
        <v>3720</v>
      </c>
      <c r="L580" s="25" t="s">
        <v>3720</v>
      </c>
      <c r="M580" s="25">
        <v>150</v>
      </c>
      <c r="N580" s="25">
        <v>4</v>
      </c>
      <c r="O580" s="25">
        <v>10000</v>
      </c>
      <c r="P580" s="25">
        <v>1</v>
      </c>
      <c r="Q580" s="25">
        <v>2</v>
      </c>
      <c r="R580" s="25">
        <v>44</v>
      </c>
      <c r="S580" s="25">
        <v>1</v>
      </c>
      <c r="T580" s="61">
        <v>45107</v>
      </c>
      <c r="U580" s="25"/>
      <c r="V580" s="8"/>
      <c r="W580" s="8"/>
      <c r="X580" s="8"/>
      <c r="Y580" s="8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</row>
    <row r="581" spans="1:176">
      <c r="A581" s="20" t="s">
        <v>2172</v>
      </c>
      <c r="B581" s="20" t="s">
        <v>3722</v>
      </c>
      <c r="C581" s="20" t="s">
        <v>294</v>
      </c>
      <c r="D581" s="20">
        <v>1000</v>
      </c>
      <c r="E581" s="20" t="s">
        <v>332</v>
      </c>
      <c r="F581" s="20" t="s">
        <v>3723</v>
      </c>
      <c r="G581" s="20">
        <v>1</v>
      </c>
      <c r="H581" s="20" t="s">
        <v>382</v>
      </c>
      <c r="I581" s="20">
        <v>45</v>
      </c>
      <c r="J581" s="20" t="s">
        <v>3723</v>
      </c>
      <c r="K581" s="20" t="s">
        <v>229</v>
      </c>
      <c r="L581" s="20" t="s">
        <v>229</v>
      </c>
      <c r="M581" s="20">
        <v>1</v>
      </c>
      <c r="N581" s="20">
        <v>1</v>
      </c>
      <c r="O581" s="20">
        <v>10000</v>
      </c>
      <c r="P581" s="20">
        <v>1</v>
      </c>
      <c r="Q581" s="20">
        <v>2</v>
      </c>
      <c r="R581" s="20">
        <v>45</v>
      </c>
      <c r="S581" s="20">
        <v>1</v>
      </c>
      <c r="T581" s="55">
        <v>45107</v>
      </c>
      <c r="U581" s="20"/>
      <c r="V581" s="8"/>
      <c r="W581" s="8"/>
      <c r="X581" s="8"/>
      <c r="Y581" s="8"/>
    </row>
    <row r="582" spans="1:176" s="83" customFormat="1">
      <c r="A582" s="25" t="s">
        <v>1924</v>
      </c>
      <c r="B582" s="25">
        <v>707002</v>
      </c>
      <c r="C582" s="25" t="s">
        <v>294</v>
      </c>
      <c r="D582" s="25">
        <v>1000</v>
      </c>
      <c r="E582" s="25" t="s">
        <v>332</v>
      </c>
      <c r="F582" s="25" t="s">
        <v>3724</v>
      </c>
      <c r="G582" s="25">
        <v>1</v>
      </c>
      <c r="H582" s="25" t="s">
        <v>382</v>
      </c>
      <c r="I582" s="25">
        <v>46</v>
      </c>
      <c r="J582" s="25" t="s">
        <v>3724</v>
      </c>
      <c r="K582" s="25" t="s">
        <v>3725</v>
      </c>
      <c r="L582" s="25" t="s">
        <v>3725</v>
      </c>
      <c r="M582" s="25">
        <v>1</v>
      </c>
      <c r="N582" s="25">
        <v>1</v>
      </c>
      <c r="O582" s="25">
        <v>10000</v>
      </c>
      <c r="P582" s="25">
        <v>1</v>
      </c>
      <c r="Q582" s="25">
        <v>2</v>
      </c>
      <c r="R582" s="25">
        <v>46</v>
      </c>
      <c r="S582" s="25">
        <v>1</v>
      </c>
      <c r="T582" s="61">
        <v>45107</v>
      </c>
      <c r="U582" s="25"/>
      <c r="V582" s="8"/>
      <c r="W582" s="8"/>
      <c r="X582" s="8"/>
      <c r="Y582" s="8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</row>
    <row r="583" spans="1:176">
      <c r="A583" s="20" t="s">
        <v>2148</v>
      </c>
      <c r="B583" s="20">
        <v>745006</v>
      </c>
      <c r="C583" s="20" t="s">
        <v>294</v>
      </c>
      <c r="D583" s="20">
        <v>20000</v>
      </c>
      <c r="E583" s="20" t="s">
        <v>327</v>
      </c>
      <c r="F583" s="20" t="s">
        <v>3726</v>
      </c>
      <c r="G583" s="20">
        <v>20</v>
      </c>
      <c r="H583" s="20" t="s">
        <v>329</v>
      </c>
      <c r="I583" s="20">
        <v>2.58</v>
      </c>
      <c r="J583" s="20" t="s">
        <v>3726</v>
      </c>
      <c r="K583" s="20" t="s">
        <v>3727</v>
      </c>
      <c r="L583" s="20" t="s">
        <v>3727</v>
      </c>
      <c r="M583" s="20">
        <v>20</v>
      </c>
      <c r="N583" s="20">
        <v>1</v>
      </c>
      <c r="O583" s="20">
        <v>10000</v>
      </c>
      <c r="P583" s="20">
        <v>1</v>
      </c>
      <c r="Q583" s="20">
        <v>2</v>
      </c>
      <c r="R583" s="20">
        <v>51.55</v>
      </c>
      <c r="S583" s="20">
        <v>1</v>
      </c>
      <c r="T583" s="55">
        <v>45107</v>
      </c>
      <c r="U583" s="20"/>
      <c r="V583" s="8"/>
      <c r="W583" s="8"/>
      <c r="X583" s="8"/>
      <c r="Y583" s="8"/>
    </row>
    <row r="584" spans="1:176" s="83" customFormat="1">
      <c r="A584" s="25" t="s">
        <v>312</v>
      </c>
      <c r="B584" s="25">
        <v>97059</v>
      </c>
      <c r="C584" s="25" t="s">
        <v>294</v>
      </c>
      <c r="D584" s="25">
        <v>1</v>
      </c>
      <c r="E584" s="25" t="s">
        <v>295</v>
      </c>
      <c r="F584" s="25" t="s">
        <v>3728</v>
      </c>
      <c r="G584" s="25">
        <v>84</v>
      </c>
      <c r="H584" s="25" t="s">
        <v>295</v>
      </c>
      <c r="I584" s="25">
        <v>0.62</v>
      </c>
      <c r="J584" s="25" t="s">
        <v>3728</v>
      </c>
      <c r="K584" s="25" t="s">
        <v>3729</v>
      </c>
      <c r="L584" s="25" t="s">
        <v>3729</v>
      </c>
      <c r="M584" s="25">
        <v>84</v>
      </c>
      <c r="N584" s="25">
        <v>1</v>
      </c>
      <c r="O584" s="25">
        <v>10000</v>
      </c>
      <c r="P584" s="25">
        <v>1</v>
      </c>
      <c r="Q584" s="25">
        <v>2</v>
      </c>
      <c r="R584" s="25">
        <v>52</v>
      </c>
      <c r="S584" s="25">
        <v>1</v>
      </c>
      <c r="T584" s="61">
        <v>45107</v>
      </c>
      <c r="U584" s="25"/>
      <c r="V584" s="8"/>
      <c r="W584" s="8"/>
      <c r="X584" s="8"/>
      <c r="Y584" s="8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</row>
    <row r="585" spans="1:176">
      <c r="A585" s="20" t="s">
        <v>3730</v>
      </c>
      <c r="B585" s="20">
        <v>766002</v>
      </c>
      <c r="C585" s="20" t="s">
        <v>294</v>
      </c>
      <c r="D585" s="20">
        <v>1880</v>
      </c>
      <c r="E585" s="20" t="s">
        <v>332</v>
      </c>
      <c r="F585" s="20" t="s">
        <v>3731</v>
      </c>
      <c r="G585" s="20">
        <v>1.88</v>
      </c>
      <c r="H585" s="20" t="s">
        <v>382</v>
      </c>
      <c r="I585" s="20">
        <v>28.06</v>
      </c>
      <c r="J585" s="20" t="s">
        <v>3731</v>
      </c>
      <c r="K585" s="20" t="s">
        <v>3732</v>
      </c>
      <c r="L585" s="20" t="s">
        <v>3732</v>
      </c>
      <c r="M585" s="20">
        <v>1.88</v>
      </c>
      <c r="N585" s="20">
        <v>1</v>
      </c>
      <c r="O585" s="20">
        <v>10000</v>
      </c>
      <c r="P585" s="20">
        <v>1</v>
      </c>
      <c r="Q585" s="20">
        <v>2</v>
      </c>
      <c r="R585" s="20">
        <v>52.75</v>
      </c>
      <c r="S585" s="20">
        <v>1</v>
      </c>
      <c r="T585" s="55">
        <v>45107</v>
      </c>
      <c r="U585" s="20"/>
      <c r="V585" s="8"/>
      <c r="W585" s="8"/>
      <c r="X585" s="8"/>
      <c r="Y585" s="8"/>
    </row>
    <row r="586" spans="1:176" s="83" customFormat="1">
      <c r="A586" s="25" t="s">
        <v>2386</v>
      </c>
      <c r="B586" s="25">
        <v>94006</v>
      </c>
      <c r="C586" s="25" t="s">
        <v>294</v>
      </c>
      <c r="D586" s="25">
        <v>24</v>
      </c>
      <c r="E586" s="25" t="s">
        <v>295</v>
      </c>
      <c r="F586" s="25" t="s">
        <v>3733</v>
      </c>
      <c r="G586" s="25">
        <v>24</v>
      </c>
      <c r="H586" s="25" t="s">
        <v>295</v>
      </c>
      <c r="I586" s="25">
        <v>2.21</v>
      </c>
      <c r="J586" s="25" t="s">
        <v>3733</v>
      </c>
      <c r="K586" s="25" t="s">
        <v>3734</v>
      </c>
      <c r="L586" s="25" t="s">
        <v>3734</v>
      </c>
      <c r="M586" s="25">
        <v>24</v>
      </c>
      <c r="N586" s="25">
        <v>1</v>
      </c>
      <c r="O586" s="25">
        <v>10000</v>
      </c>
      <c r="P586" s="25">
        <v>1</v>
      </c>
      <c r="Q586" s="25">
        <v>2</v>
      </c>
      <c r="R586" s="25">
        <v>53</v>
      </c>
      <c r="S586" s="25">
        <v>1</v>
      </c>
      <c r="T586" s="61">
        <v>45107</v>
      </c>
      <c r="U586" s="25"/>
      <c r="V586" s="8"/>
      <c r="W586" s="8"/>
      <c r="X586" s="8"/>
      <c r="Y586" s="8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</row>
    <row r="587" spans="1:176">
      <c r="A587" s="20" t="s">
        <v>3206</v>
      </c>
      <c r="B587" s="20">
        <v>780008</v>
      </c>
      <c r="C587" s="20" t="s">
        <v>294</v>
      </c>
      <c r="D587" s="20">
        <v>2000</v>
      </c>
      <c r="E587" s="20" t="s">
        <v>327</v>
      </c>
      <c r="F587" s="20" t="s">
        <v>3735</v>
      </c>
      <c r="G587" s="20">
        <v>2</v>
      </c>
      <c r="H587" s="20" t="s">
        <v>329</v>
      </c>
      <c r="I587" s="20">
        <v>4.58</v>
      </c>
      <c r="J587" s="20" t="s">
        <v>3735</v>
      </c>
      <c r="K587" s="20" t="s">
        <v>3319</v>
      </c>
      <c r="L587" s="20" t="s">
        <v>3319</v>
      </c>
      <c r="M587" s="20">
        <v>2</v>
      </c>
      <c r="N587" s="20">
        <v>6</v>
      </c>
      <c r="O587" s="20">
        <v>10000</v>
      </c>
      <c r="P587" s="20">
        <v>1</v>
      </c>
      <c r="Q587" s="20">
        <v>2</v>
      </c>
      <c r="R587" s="20">
        <v>55</v>
      </c>
      <c r="S587" s="20">
        <v>1</v>
      </c>
      <c r="T587" s="55">
        <v>45107</v>
      </c>
      <c r="U587" s="20"/>
      <c r="V587" s="8"/>
      <c r="W587" s="8"/>
      <c r="X587" s="8"/>
      <c r="Y587" s="8"/>
    </row>
    <row r="588" spans="1:176" s="83" customFormat="1">
      <c r="A588" s="25" t="s">
        <v>1033</v>
      </c>
      <c r="B588" s="25">
        <v>780008</v>
      </c>
      <c r="C588" s="25" t="s">
        <v>294</v>
      </c>
      <c r="D588" s="25">
        <v>2000</v>
      </c>
      <c r="E588" s="25" t="s">
        <v>327</v>
      </c>
      <c r="F588" s="25" t="s">
        <v>3735</v>
      </c>
      <c r="G588" s="25">
        <v>2</v>
      </c>
      <c r="H588" s="25" t="s">
        <v>329</v>
      </c>
      <c r="I588" s="25">
        <v>4.58</v>
      </c>
      <c r="J588" s="25" t="s">
        <v>3735</v>
      </c>
      <c r="K588" s="25" t="s">
        <v>3319</v>
      </c>
      <c r="L588" s="25" t="s">
        <v>3319</v>
      </c>
      <c r="M588" s="25">
        <v>2</v>
      </c>
      <c r="N588" s="25">
        <v>6</v>
      </c>
      <c r="O588" s="25">
        <v>10000</v>
      </c>
      <c r="P588" s="25">
        <v>1</v>
      </c>
      <c r="Q588" s="25">
        <v>2</v>
      </c>
      <c r="R588" s="25">
        <v>55</v>
      </c>
      <c r="S588" s="25">
        <v>1</v>
      </c>
      <c r="T588" s="61">
        <v>45107</v>
      </c>
      <c r="U588" s="25"/>
      <c r="V588" s="8"/>
      <c r="W588" s="8"/>
      <c r="X588" s="8"/>
      <c r="Y588" s="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</row>
    <row r="589" spans="1:176">
      <c r="A589" s="20" t="s">
        <v>3083</v>
      </c>
      <c r="B589" s="20">
        <v>777003</v>
      </c>
      <c r="C589" s="20" t="s">
        <v>294</v>
      </c>
      <c r="D589" s="20">
        <v>12</v>
      </c>
      <c r="E589" s="20" t="s">
        <v>295</v>
      </c>
      <c r="F589" s="20" t="s">
        <v>3736</v>
      </c>
      <c r="G589" s="20">
        <v>30</v>
      </c>
      <c r="H589" s="20" t="s">
        <v>295</v>
      </c>
      <c r="I589" s="20">
        <v>0.18</v>
      </c>
      <c r="J589" s="20" t="s">
        <v>3736</v>
      </c>
      <c r="K589" s="20" t="s">
        <v>3737</v>
      </c>
      <c r="L589" s="20" t="s">
        <v>3737</v>
      </c>
      <c r="M589" s="20">
        <v>30</v>
      </c>
      <c r="N589" s="20">
        <v>12</v>
      </c>
      <c r="O589" s="20">
        <v>10000</v>
      </c>
      <c r="P589" s="20">
        <v>1</v>
      </c>
      <c r="Q589" s="20">
        <v>2</v>
      </c>
      <c r="R589" s="20">
        <v>65</v>
      </c>
      <c r="S589" s="20">
        <v>1</v>
      </c>
      <c r="T589" s="55">
        <v>45107</v>
      </c>
      <c r="U589" s="20"/>
      <c r="V589" s="8"/>
      <c r="W589" s="8"/>
      <c r="X589" s="8"/>
      <c r="Y589" s="8"/>
    </row>
    <row r="590" spans="1:176" s="83" customFormat="1">
      <c r="A590" s="25" t="s">
        <v>3738</v>
      </c>
      <c r="B590" s="25">
        <v>763001</v>
      </c>
      <c r="C590" s="25" t="s">
        <v>294</v>
      </c>
      <c r="D590" s="25">
        <v>2900</v>
      </c>
      <c r="E590" s="25" t="s">
        <v>327</v>
      </c>
      <c r="F590" s="25" t="s">
        <v>3739</v>
      </c>
      <c r="G590" s="25">
        <v>2.9</v>
      </c>
      <c r="H590" s="25" t="s">
        <v>329</v>
      </c>
      <c r="I590" s="25">
        <v>24.14</v>
      </c>
      <c r="J590" s="25" t="s">
        <v>3739</v>
      </c>
      <c r="K590" s="25" t="s">
        <v>3740</v>
      </c>
      <c r="L590" s="25" t="s">
        <v>3740</v>
      </c>
      <c r="M590" s="25">
        <v>2.9</v>
      </c>
      <c r="N590" s="25">
        <v>1</v>
      </c>
      <c r="O590" s="25">
        <v>10000</v>
      </c>
      <c r="P590" s="25">
        <v>1</v>
      </c>
      <c r="Q590" s="25">
        <v>2</v>
      </c>
      <c r="R590" s="25">
        <v>70</v>
      </c>
      <c r="S590" s="25">
        <v>1</v>
      </c>
      <c r="T590" s="61">
        <v>45107</v>
      </c>
      <c r="U590" s="25"/>
      <c r="V590" s="8"/>
      <c r="W590" s="8"/>
      <c r="X590" s="8"/>
      <c r="Y590" s="8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</row>
    <row r="591" spans="1:176">
      <c r="A591" s="20" t="s">
        <v>740</v>
      </c>
      <c r="B591" s="20">
        <v>773002</v>
      </c>
      <c r="C591" s="20" t="s">
        <v>294</v>
      </c>
      <c r="D591" s="20">
        <v>454</v>
      </c>
      <c r="E591" s="20" t="s">
        <v>332</v>
      </c>
      <c r="F591" s="20" t="s">
        <v>3741</v>
      </c>
      <c r="G591" s="20">
        <v>20</v>
      </c>
      <c r="H591" s="20" t="s">
        <v>295</v>
      </c>
      <c r="I591" s="20">
        <v>3.55</v>
      </c>
      <c r="J591" s="20" t="s">
        <v>3741</v>
      </c>
      <c r="K591" s="20" t="s">
        <v>3742</v>
      </c>
      <c r="L591" s="20" t="s">
        <v>3742</v>
      </c>
      <c r="M591" s="20">
        <v>20</v>
      </c>
      <c r="N591" s="20">
        <v>1</v>
      </c>
      <c r="O591" s="20">
        <v>10000</v>
      </c>
      <c r="P591" s="20">
        <v>1</v>
      </c>
      <c r="Q591" s="20">
        <v>2</v>
      </c>
      <c r="R591" s="20">
        <v>71</v>
      </c>
      <c r="S591" s="20">
        <v>1</v>
      </c>
      <c r="T591" s="55">
        <v>45107</v>
      </c>
      <c r="U591" s="20"/>
      <c r="V591" s="8"/>
      <c r="W591" s="8"/>
      <c r="X591" s="8"/>
      <c r="Y591" s="8"/>
    </row>
    <row r="592" spans="1:176" s="83" customFormat="1">
      <c r="A592" s="25" t="s">
        <v>2169</v>
      </c>
      <c r="B592" s="25">
        <v>773001</v>
      </c>
      <c r="C592" s="25" t="s">
        <v>294</v>
      </c>
      <c r="D592" s="25">
        <v>454</v>
      </c>
      <c r="E592" s="25" t="s">
        <v>332</v>
      </c>
      <c r="F592" s="25" t="s">
        <v>3743</v>
      </c>
      <c r="G592" s="25">
        <v>20</v>
      </c>
      <c r="H592" s="25" t="s">
        <v>295</v>
      </c>
      <c r="I592" s="25">
        <v>3.55</v>
      </c>
      <c r="J592" s="25" t="s">
        <v>3743</v>
      </c>
      <c r="K592" s="25" t="s">
        <v>3742</v>
      </c>
      <c r="L592" s="25" t="s">
        <v>3742</v>
      </c>
      <c r="M592" s="25">
        <v>20</v>
      </c>
      <c r="N592" s="25">
        <v>1</v>
      </c>
      <c r="O592" s="25">
        <v>10000</v>
      </c>
      <c r="P592" s="25">
        <v>1</v>
      </c>
      <c r="Q592" s="25">
        <v>2</v>
      </c>
      <c r="R592" s="25">
        <v>71</v>
      </c>
      <c r="S592" s="25">
        <v>1</v>
      </c>
      <c r="T592" s="61">
        <v>45107</v>
      </c>
      <c r="U592" s="25"/>
      <c r="V592" s="8"/>
      <c r="W592" s="8"/>
      <c r="X592" s="8"/>
      <c r="Y592" s="8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</row>
    <row r="593" spans="1:176">
      <c r="A593" s="20" t="s">
        <v>3744</v>
      </c>
      <c r="B593" s="20">
        <v>773001</v>
      </c>
      <c r="C593" s="20" t="s">
        <v>294</v>
      </c>
      <c r="D593" s="20">
        <v>454</v>
      </c>
      <c r="E593" s="20" t="s">
        <v>332</v>
      </c>
      <c r="F593" s="20" t="s">
        <v>3743</v>
      </c>
      <c r="G593" s="20">
        <v>20</v>
      </c>
      <c r="H593" s="20" t="s">
        <v>295</v>
      </c>
      <c r="I593" s="20">
        <v>3.55</v>
      </c>
      <c r="J593" s="20" t="s">
        <v>3743</v>
      </c>
      <c r="K593" s="20" t="s">
        <v>3742</v>
      </c>
      <c r="L593" s="20" t="s">
        <v>3742</v>
      </c>
      <c r="M593" s="20">
        <v>20</v>
      </c>
      <c r="N593" s="20">
        <v>1</v>
      </c>
      <c r="O593" s="20">
        <v>10000</v>
      </c>
      <c r="P593" s="20">
        <v>1</v>
      </c>
      <c r="Q593" s="20">
        <v>2</v>
      </c>
      <c r="R593" s="20">
        <v>71</v>
      </c>
      <c r="S593" s="20">
        <v>1</v>
      </c>
      <c r="T593" s="55">
        <v>45107</v>
      </c>
      <c r="U593" s="20"/>
      <c r="V593" s="8"/>
      <c r="W593" s="8"/>
      <c r="X593" s="8"/>
      <c r="Y593" s="8"/>
    </row>
    <row r="594" spans="1:176" s="83" customFormat="1">
      <c r="A594" s="25" t="s">
        <v>3745</v>
      </c>
      <c r="B594" s="25">
        <v>777002</v>
      </c>
      <c r="C594" s="25" t="s">
        <v>294</v>
      </c>
      <c r="D594" s="25">
        <v>30</v>
      </c>
      <c r="E594" s="25" t="s">
        <v>295</v>
      </c>
      <c r="F594" s="25" t="s">
        <v>3746</v>
      </c>
      <c r="G594" s="25">
        <v>30</v>
      </c>
      <c r="H594" s="25" t="s">
        <v>295</v>
      </c>
      <c r="I594" s="25">
        <v>0.2</v>
      </c>
      <c r="J594" s="25" t="s">
        <v>3746</v>
      </c>
      <c r="K594" s="25" t="s">
        <v>295</v>
      </c>
      <c r="L594" s="25" t="s">
        <v>295</v>
      </c>
      <c r="M594" s="25">
        <v>30</v>
      </c>
      <c r="N594" s="25">
        <v>12</v>
      </c>
      <c r="O594" s="25">
        <v>10000</v>
      </c>
      <c r="P594" s="25">
        <v>1</v>
      </c>
      <c r="Q594" s="25">
        <v>2</v>
      </c>
      <c r="R594" s="25">
        <v>72</v>
      </c>
      <c r="S594" s="25">
        <v>1</v>
      </c>
      <c r="T594" s="61">
        <v>45107</v>
      </c>
      <c r="U594" s="25"/>
      <c r="V594" s="8"/>
      <c r="W594" s="8"/>
      <c r="X594" s="8"/>
      <c r="Y594" s="8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</row>
    <row r="595" spans="1:176">
      <c r="A595" s="20">
        <v>777002</v>
      </c>
      <c r="B595" s="20">
        <v>777002</v>
      </c>
      <c r="C595" s="20" t="s">
        <v>294</v>
      </c>
      <c r="D595" s="20">
        <v>30</v>
      </c>
      <c r="E595" s="20" t="s">
        <v>295</v>
      </c>
      <c r="F595" s="20" t="s">
        <v>3746</v>
      </c>
      <c r="G595" s="20">
        <v>30</v>
      </c>
      <c r="H595" s="20" t="s">
        <v>295</v>
      </c>
      <c r="I595" s="20">
        <v>0.2</v>
      </c>
      <c r="J595" s="20" t="s">
        <v>3746</v>
      </c>
      <c r="K595" s="20" t="s">
        <v>295</v>
      </c>
      <c r="L595" s="20" t="s">
        <v>295</v>
      </c>
      <c r="M595" s="20">
        <v>30</v>
      </c>
      <c r="N595" s="20">
        <v>12</v>
      </c>
      <c r="O595" s="20">
        <v>10000</v>
      </c>
      <c r="P595" s="20">
        <v>1</v>
      </c>
      <c r="Q595" s="20">
        <v>2</v>
      </c>
      <c r="R595" s="20">
        <v>72</v>
      </c>
      <c r="S595" s="20">
        <v>1</v>
      </c>
      <c r="T595" s="55">
        <v>45107</v>
      </c>
      <c r="U595" s="20"/>
      <c r="V595" s="8"/>
      <c r="W595" s="8"/>
      <c r="X595" s="8"/>
      <c r="Y595" s="8"/>
    </row>
    <row r="596" spans="1:176" s="83" customFormat="1">
      <c r="A596" s="25" t="s">
        <v>750</v>
      </c>
      <c r="B596" s="25">
        <v>777002</v>
      </c>
      <c r="C596" s="25" t="s">
        <v>294</v>
      </c>
      <c r="D596" s="25">
        <v>30</v>
      </c>
      <c r="E596" s="25" t="s">
        <v>295</v>
      </c>
      <c r="F596" s="25" t="s">
        <v>3746</v>
      </c>
      <c r="G596" s="25">
        <v>30</v>
      </c>
      <c r="H596" s="25" t="s">
        <v>295</v>
      </c>
      <c r="I596" s="25">
        <v>0.2</v>
      </c>
      <c r="J596" s="25" t="s">
        <v>3746</v>
      </c>
      <c r="K596" s="25" t="s">
        <v>295</v>
      </c>
      <c r="L596" s="25" t="s">
        <v>295</v>
      </c>
      <c r="M596" s="25">
        <v>30</v>
      </c>
      <c r="N596" s="25">
        <v>12</v>
      </c>
      <c r="O596" s="25">
        <v>10000</v>
      </c>
      <c r="P596" s="25">
        <v>1</v>
      </c>
      <c r="Q596" s="25">
        <v>2</v>
      </c>
      <c r="R596" s="25">
        <v>72</v>
      </c>
      <c r="S596" s="25">
        <v>1</v>
      </c>
      <c r="T596" s="61">
        <v>45107</v>
      </c>
      <c r="U596" s="25"/>
      <c r="V596" s="8"/>
      <c r="W596" s="8"/>
      <c r="X596" s="8"/>
      <c r="Y596" s="8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</row>
    <row r="597" spans="1:176">
      <c r="A597" s="20" t="s">
        <v>3745</v>
      </c>
      <c r="B597" s="20">
        <v>777001</v>
      </c>
      <c r="C597" s="20" t="s">
        <v>294</v>
      </c>
      <c r="D597" s="20">
        <v>30</v>
      </c>
      <c r="E597" s="20" t="s">
        <v>295</v>
      </c>
      <c r="F597" s="20" t="s">
        <v>3747</v>
      </c>
      <c r="G597" s="20">
        <v>30</v>
      </c>
      <c r="H597" s="20" t="s">
        <v>295</v>
      </c>
      <c r="I597" s="20">
        <v>0.24</v>
      </c>
      <c r="J597" s="20" t="s">
        <v>3747</v>
      </c>
      <c r="K597" s="20" t="s">
        <v>295</v>
      </c>
      <c r="L597" s="20" t="s">
        <v>295</v>
      </c>
      <c r="M597" s="20">
        <v>30</v>
      </c>
      <c r="N597" s="20">
        <v>12</v>
      </c>
      <c r="O597" s="20">
        <v>10000</v>
      </c>
      <c r="P597" s="20">
        <v>1</v>
      </c>
      <c r="Q597" s="20">
        <v>2</v>
      </c>
      <c r="R597" s="20">
        <v>88</v>
      </c>
      <c r="S597" s="20">
        <v>1</v>
      </c>
      <c r="T597" s="55">
        <v>45107</v>
      </c>
      <c r="U597" s="20"/>
      <c r="V597" s="8"/>
      <c r="W597" s="8"/>
      <c r="X597" s="8"/>
      <c r="Y597" s="8"/>
    </row>
    <row r="598" spans="1:176" s="83" customFormat="1">
      <c r="A598" s="25" t="s">
        <v>3748</v>
      </c>
      <c r="B598" s="25">
        <v>777001</v>
      </c>
      <c r="C598" s="25" t="s">
        <v>294</v>
      </c>
      <c r="D598" s="25">
        <v>30</v>
      </c>
      <c r="E598" s="25" t="s">
        <v>295</v>
      </c>
      <c r="F598" s="25" t="s">
        <v>3749</v>
      </c>
      <c r="G598" s="25">
        <v>30</v>
      </c>
      <c r="H598" s="25" t="s">
        <v>295</v>
      </c>
      <c r="I598" s="25">
        <v>0.24</v>
      </c>
      <c r="J598" s="25" t="s">
        <v>3749</v>
      </c>
      <c r="K598" s="25" t="s">
        <v>295</v>
      </c>
      <c r="L598" s="25" t="s">
        <v>295</v>
      </c>
      <c r="M598" s="25">
        <v>30</v>
      </c>
      <c r="N598" s="25">
        <v>12</v>
      </c>
      <c r="O598" s="25">
        <v>10000</v>
      </c>
      <c r="P598" s="25">
        <v>1</v>
      </c>
      <c r="Q598" s="25">
        <v>2</v>
      </c>
      <c r="R598" s="25">
        <v>88</v>
      </c>
      <c r="S598" s="25">
        <v>1</v>
      </c>
      <c r="T598" s="61">
        <v>45107</v>
      </c>
      <c r="U598" s="25"/>
      <c r="V598" s="8"/>
      <c r="W598" s="8"/>
      <c r="X598" s="8"/>
      <c r="Y598" s="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</row>
    <row r="599" spans="1:176">
      <c r="A599" s="20">
        <v>777001</v>
      </c>
      <c r="B599" s="20">
        <v>777001</v>
      </c>
      <c r="C599" s="20" t="s">
        <v>294</v>
      </c>
      <c r="D599" s="20">
        <v>30</v>
      </c>
      <c r="E599" s="20" t="s">
        <v>295</v>
      </c>
      <c r="F599" s="20" t="s">
        <v>3747</v>
      </c>
      <c r="G599" s="20">
        <v>30</v>
      </c>
      <c r="H599" s="20" t="s">
        <v>295</v>
      </c>
      <c r="I599" s="20">
        <v>0.24</v>
      </c>
      <c r="J599" s="20" t="s">
        <v>3747</v>
      </c>
      <c r="K599" s="20" t="s">
        <v>295</v>
      </c>
      <c r="L599" s="20" t="s">
        <v>295</v>
      </c>
      <c r="M599" s="20">
        <v>30</v>
      </c>
      <c r="N599" s="20">
        <v>12</v>
      </c>
      <c r="O599" s="20">
        <v>10000</v>
      </c>
      <c r="P599" s="20">
        <v>1</v>
      </c>
      <c r="Q599" s="20">
        <v>2</v>
      </c>
      <c r="R599" s="20">
        <v>88</v>
      </c>
      <c r="S599" s="20">
        <v>1</v>
      </c>
      <c r="T599" s="55">
        <v>45107</v>
      </c>
      <c r="U599" s="20"/>
      <c r="V599" s="8"/>
      <c r="W599" s="8"/>
      <c r="X599" s="8"/>
      <c r="Y599" s="8"/>
    </row>
    <row r="600" spans="1:176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176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176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176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176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176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176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176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176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</sheetData>
  <autoFilter ref="A3:U608" xr:uid="{30BE947B-E910-4816-A8E9-047528EAD912}"/>
  <mergeCells count="2">
    <mergeCell ref="A1:U1"/>
    <mergeCell ref="A2:U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6E537-D63B-4F6D-82F0-A1F3A3E754A3}">
  <dimension ref="A1:OF764"/>
  <sheetViews>
    <sheetView zoomScaleNormal="100" workbookViewId="0">
      <pane ySplit="3" topLeftCell="A4" activePane="bottomLeft" state="frozen"/>
      <selection pane="bottomLeft" activeCell="U3" sqref="U3"/>
    </sheetView>
  </sheetViews>
  <sheetFormatPr defaultRowHeight="14.45"/>
  <cols>
    <col min="1" max="1" width="21.7109375" customWidth="1"/>
    <col min="2" max="2" width="15.140625" bestFit="1" customWidth="1"/>
    <col min="3" max="5" width="8.140625" customWidth="1"/>
    <col min="6" max="6" width="31.7109375" customWidth="1"/>
    <col min="7" max="9" width="8.5703125" customWidth="1"/>
    <col min="10" max="10" width="29.7109375" customWidth="1"/>
    <col min="11" max="11" width="8.5703125" customWidth="1"/>
    <col min="12" max="12" width="17.42578125" customWidth="1"/>
    <col min="13" max="19" width="8.7109375" customWidth="1"/>
    <col min="20" max="20" width="12.28515625" customWidth="1"/>
    <col min="21" max="21" width="16" customWidth="1"/>
  </cols>
  <sheetData>
    <row r="1" spans="1:396" ht="45.6" customHeight="1">
      <c r="A1" s="108" t="s">
        <v>270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8"/>
      <c r="W1" s="8"/>
      <c r="X1" s="8"/>
      <c r="Y1" s="8"/>
    </row>
    <row r="2" spans="1:396" ht="34.9" customHeight="1">
      <c r="A2" s="109" t="s">
        <v>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8"/>
      <c r="W2" s="8"/>
      <c r="X2" s="8"/>
      <c r="Y2" s="8"/>
    </row>
    <row r="3" spans="1:396">
      <c r="A3" s="68" t="s">
        <v>271</v>
      </c>
      <c r="B3" s="68" t="s">
        <v>272</v>
      </c>
      <c r="C3" s="68" t="s">
        <v>273</v>
      </c>
      <c r="D3" s="68" t="s">
        <v>274</v>
      </c>
      <c r="E3" s="68" t="s">
        <v>275</v>
      </c>
      <c r="F3" s="68" t="s">
        <v>276</v>
      </c>
      <c r="G3" s="68" t="s">
        <v>277</v>
      </c>
      <c r="H3" s="68" t="s">
        <v>278</v>
      </c>
      <c r="I3" s="68" t="s">
        <v>279</v>
      </c>
      <c r="J3" s="68" t="s">
        <v>280</v>
      </c>
      <c r="K3" s="68" t="s">
        <v>281</v>
      </c>
      <c r="L3" s="68" t="s">
        <v>282</v>
      </c>
      <c r="M3" s="68" t="s">
        <v>283</v>
      </c>
      <c r="N3" s="68" t="s">
        <v>284</v>
      </c>
      <c r="O3" s="68" t="s">
        <v>285</v>
      </c>
      <c r="P3" s="68" t="s">
        <v>286</v>
      </c>
      <c r="Q3" s="68" t="s">
        <v>287</v>
      </c>
      <c r="R3" s="68" t="s">
        <v>288</v>
      </c>
      <c r="S3" s="68" t="s">
        <v>289</v>
      </c>
      <c r="T3" s="68" t="s">
        <v>290</v>
      </c>
      <c r="U3" s="68" t="s">
        <v>291</v>
      </c>
      <c r="V3" s="8"/>
      <c r="W3" s="8"/>
      <c r="X3" s="8"/>
      <c r="Y3" s="8"/>
    </row>
    <row r="4" spans="1:396">
      <c r="A4" s="20" t="s">
        <v>1216</v>
      </c>
      <c r="B4" s="20" t="s">
        <v>1216</v>
      </c>
      <c r="C4" s="20" t="s">
        <v>294</v>
      </c>
      <c r="D4" s="20">
        <v>1</v>
      </c>
      <c r="E4" s="20" t="s">
        <v>1823</v>
      </c>
      <c r="F4" s="20" t="s">
        <v>3279</v>
      </c>
      <c r="G4" s="20">
        <v>1</v>
      </c>
      <c r="H4" s="20" t="s">
        <v>329</v>
      </c>
      <c r="I4" s="20">
        <v>12.6</v>
      </c>
      <c r="J4" s="20" t="s">
        <v>3279</v>
      </c>
      <c r="K4" s="20">
        <v>0</v>
      </c>
      <c r="L4" s="20" t="s">
        <v>3750</v>
      </c>
      <c r="M4" s="20">
        <v>1</v>
      </c>
      <c r="N4" s="20">
        <v>1</v>
      </c>
      <c r="O4" s="20">
        <v>100</v>
      </c>
      <c r="P4" s="20">
        <v>1</v>
      </c>
      <c r="Q4" s="20">
        <v>2</v>
      </c>
      <c r="R4" s="20">
        <v>12.6</v>
      </c>
      <c r="S4" s="20">
        <v>0</v>
      </c>
      <c r="T4" s="55">
        <v>45107</v>
      </c>
      <c r="U4" s="20"/>
      <c r="V4" s="8"/>
      <c r="W4" s="8"/>
      <c r="X4" s="8"/>
    </row>
    <row r="5" spans="1:396">
      <c r="A5" s="20" t="s">
        <v>714</v>
      </c>
      <c r="B5" s="20" t="s">
        <v>714</v>
      </c>
      <c r="C5" s="20" t="s">
        <v>294</v>
      </c>
      <c r="D5" s="20">
        <v>2</v>
      </c>
      <c r="E5" s="20" t="s">
        <v>1823</v>
      </c>
      <c r="F5" s="20" t="s">
        <v>3751</v>
      </c>
      <c r="G5" s="20">
        <v>2</v>
      </c>
      <c r="H5" s="20" t="s">
        <v>329</v>
      </c>
      <c r="I5" s="20">
        <v>3.77</v>
      </c>
      <c r="J5" s="20" t="s">
        <v>3751</v>
      </c>
      <c r="K5" s="20">
        <v>0</v>
      </c>
      <c r="L5" s="20" t="s">
        <v>3752</v>
      </c>
      <c r="M5" s="20">
        <v>2</v>
      </c>
      <c r="N5" s="20">
        <v>1</v>
      </c>
      <c r="O5" s="20">
        <v>100</v>
      </c>
      <c r="P5" s="20">
        <v>1</v>
      </c>
      <c r="Q5" s="20">
        <v>2</v>
      </c>
      <c r="R5" s="20">
        <v>7.53</v>
      </c>
      <c r="S5" s="20">
        <v>0</v>
      </c>
      <c r="T5" s="55">
        <v>45107</v>
      </c>
      <c r="U5" s="20"/>
      <c r="V5" s="8"/>
      <c r="W5" s="8"/>
      <c r="X5" s="8"/>
    </row>
    <row r="6" spans="1:396">
      <c r="A6" s="20" t="s">
        <v>1660</v>
      </c>
      <c r="B6" s="20" t="s">
        <v>3753</v>
      </c>
      <c r="C6" s="20" t="s">
        <v>294</v>
      </c>
      <c r="D6" s="20">
        <v>13.5</v>
      </c>
      <c r="E6" s="20" t="s">
        <v>382</v>
      </c>
      <c r="F6" s="20" t="s">
        <v>3525</v>
      </c>
      <c r="G6" s="20">
        <v>13.5</v>
      </c>
      <c r="H6" s="20" t="s">
        <v>382</v>
      </c>
      <c r="I6" s="20">
        <v>1.0900000000000001</v>
      </c>
      <c r="J6" s="20" t="s">
        <v>3525</v>
      </c>
      <c r="K6" s="20">
        <v>0</v>
      </c>
      <c r="L6" s="20" t="s">
        <v>3754</v>
      </c>
      <c r="M6" s="20">
        <v>14</v>
      </c>
      <c r="N6" s="20">
        <v>1</v>
      </c>
      <c r="O6" s="20">
        <v>100</v>
      </c>
      <c r="P6" s="20">
        <v>1</v>
      </c>
      <c r="Q6" s="20">
        <v>2</v>
      </c>
      <c r="R6" s="20">
        <v>15.2</v>
      </c>
      <c r="S6" s="20">
        <v>1</v>
      </c>
      <c r="T6" s="55">
        <v>45107</v>
      </c>
      <c r="U6" s="20"/>
      <c r="V6" s="8"/>
      <c r="W6" s="8"/>
      <c r="X6" s="8"/>
    </row>
    <row r="7" spans="1:396">
      <c r="A7" s="20" t="s">
        <v>1660</v>
      </c>
      <c r="B7" s="20" t="s">
        <v>701</v>
      </c>
      <c r="C7" s="20" t="s">
        <v>294</v>
      </c>
      <c r="D7" s="20">
        <v>1</v>
      </c>
      <c r="E7" s="20" t="s">
        <v>382</v>
      </c>
      <c r="F7" s="20" t="s">
        <v>3755</v>
      </c>
      <c r="G7" s="20">
        <v>1</v>
      </c>
      <c r="H7" s="20" t="s">
        <v>382</v>
      </c>
      <c r="I7" s="20">
        <v>1.41</v>
      </c>
      <c r="J7" s="20" t="s">
        <v>3755</v>
      </c>
      <c r="K7" s="20">
        <v>0</v>
      </c>
      <c r="L7" s="20" t="s">
        <v>239</v>
      </c>
      <c r="M7" s="20">
        <v>1</v>
      </c>
      <c r="N7" s="20">
        <v>1</v>
      </c>
      <c r="O7" s="20">
        <v>100</v>
      </c>
      <c r="P7" s="20">
        <v>1</v>
      </c>
      <c r="Q7" s="20">
        <v>2</v>
      </c>
      <c r="R7" s="20">
        <v>1.41</v>
      </c>
      <c r="S7" s="20">
        <v>1</v>
      </c>
      <c r="T7" s="55">
        <v>45107</v>
      </c>
      <c r="U7" s="20"/>
      <c r="V7" s="8"/>
      <c r="W7" s="8"/>
      <c r="X7" s="8"/>
    </row>
    <row r="8" spans="1:396" s="83" customFormat="1">
      <c r="A8" s="25" t="s">
        <v>757</v>
      </c>
      <c r="B8" s="25" t="s">
        <v>776</v>
      </c>
      <c r="C8" s="25" t="s">
        <v>294</v>
      </c>
      <c r="D8" s="25">
        <v>1</v>
      </c>
      <c r="E8" s="25" t="s">
        <v>295</v>
      </c>
      <c r="F8" s="25" t="s">
        <v>3756</v>
      </c>
      <c r="G8" s="25">
        <v>1</v>
      </c>
      <c r="H8" s="25" t="s">
        <v>295</v>
      </c>
      <c r="I8" s="25">
        <v>3.7</v>
      </c>
      <c r="J8" s="25" t="s">
        <v>3756</v>
      </c>
      <c r="K8" s="25">
        <v>0</v>
      </c>
      <c r="L8" s="25" t="s">
        <v>3757</v>
      </c>
      <c r="M8" s="25">
        <v>1</v>
      </c>
      <c r="N8" s="25">
        <v>1</v>
      </c>
      <c r="O8" s="25">
        <v>100</v>
      </c>
      <c r="P8" s="25">
        <v>1</v>
      </c>
      <c r="Q8" s="25">
        <v>2</v>
      </c>
      <c r="R8" s="25">
        <v>3.7</v>
      </c>
      <c r="S8" s="25">
        <v>1</v>
      </c>
      <c r="T8" s="61">
        <v>45107</v>
      </c>
      <c r="U8" s="25"/>
      <c r="V8" s="8"/>
      <c r="W8" s="8"/>
      <c r="X8" s="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</row>
    <row r="9" spans="1:396">
      <c r="A9" s="20" t="s">
        <v>3758</v>
      </c>
      <c r="B9" s="20" t="s">
        <v>3759</v>
      </c>
      <c r="C9" s="20" t="s">
        <v>294</v>
      </c>
      <c r="D9" s="20">
        <v>2.5</v>
      </c>
      <c r="E9" s="20" t="s">
        <v>382</v>
      </c>
      <c r="F9" s="20" t="s">
        <v>3760</v>
      </c>
      <c r="G9" s="20">
        <v>2.5</v>
      </c>
      <c r="H9" s="20" t="s">
        <v>382</v>
      </c>
      <c r="I9" s="20">
        <v>1.93</v>
      </c>
      <c r="J9" s="20" t="s">
        <v>3760</v>
      </c>
      <c r="K9" s="20">
        <v>0</v>
      </c>
      <c r="L9" s="20" t="s">
        <v>3761</v>
      </c>
      <c r="M9" s="20">
        <v>3</v>
      </c>
      <c r="N9" s="20">
        <v>1</v>
      </c>
      <c r="O9" s="20">
        <v>100</v>
      </c>
      <c r="P9" s="20">
        <v>1</v>
      </c>
      <c r="Q9" s="20">
        <v>2</v>
      </c>
      <c r="R9" s="20">
        <v>5.78</v>
      </c>
      <c r="S9" s="20">
        <v>1</v>
      </c>
      <c r="T9" s="55">
        <v>45107</v>
      </c>
      <c r="U9" s="20"/>
      <c r="V9" s="8"/>
      <c r="W9" s="8"/>
      <c r="X9" s="8"/>
    </row>
    <row r="10" spans="1:396" s="83" customFormat="1">
      <c r="A10" s="25" t="s">
        <v>3758</v>
      </c>
      <c r="B10" s="25" t="s">
        <v>3762</v>
      </c>
      <c r="C10" s="25" t="s">
        <v>294</v>
      </c>
      <c r="D10" s="25">
        <v>5</v>
      </c>
      <c r="E10" s="25" t="s">
        <v>382</v>
      </c>
      <c r="F10" s="25" t="s">
        <v>3763</v>
      </c>
      <c r="G10" s="25">
        <v>5</v>
      </c>
      <c r="H10" s="25" t="s">
        <v>382</v>
      </c>
      <c r="I10" s="25">
        <v>2.1</v>
      </c>
      <c r="J10" s="25" t="s">
        <v>3763</v>
      </c>
      <c r="K10" s="25">
        <v>0</v>
      </c>
      <c r="L10" s="25" t="s">
        <v>3764</v>
      </c>
      <c r="M10" s="25">
        <v>5</v>
      </c>
      <c r="N10" s="25">
        <v>1</v>
      </c>
      <c r="O10" s="25">
        <v>100</v>
      </c>
      <c r="P10" s="25">
        <v>1</v>
      </c>
      <c r="Q10" s="25">
        <v>2</v>
      </c>
      <c r="R10" s="25">
        <v>10.5</v>
      </c>
      <c r="S10" s="25">
        <v>1</v>
      </c>
      <c r="T10" s="61">
        <v>45107</v>
      </c>
      <c r="U10" s="25"/>
      <c r="V10" s="8"/>
      <c r="W10" s="8"/>
      <c r="X10" s="8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</row>
    <row r="11" spans="1:396">
      <c r="A11" s="20" t="s">
        <v>3758</v>
      </c>
      <c r="B11" s="20" t="s">
        <v>3765</v>
      </c>
      <c r="C11" s="20" t="s">
        <v>294</v>
      </c>
      <c r="D11" s="20">
        <v>5</v>
      </c>
      <c r="E11" s="20" t="s">
        <v>382</v>
      </c>
      <c r="F11" s="20" t="s">
        <v>3766</v>
      </c>
      <c r="G11" s="20">
        <v>5</v>
      </c>
      <c r="H11" s="20" t="s">
        <v>382</v>
      </c>
      <c r="I11" s="20">
        <v>2.1</v>
      </c>
      <c r="J11" s="20" t="s">
        <v>3766</v>
      </c>
      <c r="K11" s="20">
        <v>0</v>
      </c>
      <c r="L11" s="20" t="s">
        <v>3767</v>
      </c>
      <c r="M11" s="20">
        <v>5</v>
      </c>
      <c r="N11" s="20">
        <v>1</v>
      </c>
      <c r="O11" s="20">
        <v>100</v>
      </c>
      <c r="P11" s="20">
        <v>1</v>
      </c>
      <c r="Q11" s="20">
        <v>2</v>
      </c>
      <c r="R11" s="20">
        <v>10.5</v>
      </c>
      <c r="S11" s="20">
        <v>1</v>
      </c>
      <c r="T11" s="55">
        <v>45107</v>
      </c>
      <c r="U11" s="20"/>
      <c r="V11" s="8"/>
      <c r="W11" s="8"/>
      <c r="X11" s="8"/>
    </row>
    <row r="12" spans="1:396" s="83" customFormat="1">
      <c r="A12" s="25" t="s">
        <v>3768</v>
      </c>
      <c r="B12" s="25" t="s">
        <v>3769</v>
      </c>
      <c r="C12" s="25" t="s">
        <v>294</v>
      </c>
      <c r="D12" s="25">
        <v>5</v>
      </c>
      <c r="E12" s="25" t="s">
        <v>382</v>
      </c>
      <c r="F12" s="25" t="s">
        <v>3770</v>
      </c>
      <c r="G12" s="25">
        <v>5</v>
      </c>
      <c r="H12" s="25" t="s">
        <v>382</v>
      </c>
      <c r="I12" s="25">
        <v>2.19</v>
      </c>
      <c r="J12" s="25" t="s">
        <v>3770</v>
      </c>
      <c r="K12" s="25">
        <v>0</v>
      </c>
      <c r="L12" s="25" t="s">
        <v>3771</v>
      </c>
      <c r="M12" s="25">
        <v>5</v>
      </c>
      <c r="N12" s="25">
        <v>1</v>
      </c>
      <c r="O12" s="25">
        <v>100</v>
      </c>
      <c r="P12" s="25">
        <v>1</v>
      </c>
      <c r="Q12" s="25">
        <v>2</v>
      </c>
      <c r="R12" s="25">
        <v>10.96</v>
      </c>
      <c r="S12" s="25">
        <v>1</v>
      </c>
      <c r="T12" s="61">
        <v>45107</v>
      </c>
      <c r="U12" s="25"/>
      <c r="V12" s="8"/>
      <c r="W12" s="8"/>
      <c r="X12" s="8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</row>
    <row r="13" spans="1:396">
      <c r="A13" s="20" t="s">
        <v>3768</v>
      </c>
      <c r="B13" s="20" t="s">
        <v>3772</v>
      </c>
      <c r="C13" s="20" t="s">
        <v>294</v>
      </c>
      <c r="D13" s="20">
        <v>5</v>
      </c>
      <c r="E13" s="20" t="s">
        <v>382</v>
      </c>
      <c r="F13" s="20" t="s">
        <v>3773</v>
      </c>
      <c r="G13" s="20">
        <v>5</v>
      </c>
      <c r="H13" s="20" t="s">
        <v>382</v>
      </c>
      <c r="I13" s="20">
        <v>1.4</v>
      </c>
      <c r="J13" s="20" t="s">
        <v>3773</v>
      </c>
      <c r="K13" s="20">
        <v>0</v>
      </c>
      <c r="L13" s="20" t="s">
        <v>3774</v>
      </c>
      <c r="M13" s="20">
        <v>5</v>
      </c>
      <c r="N13" s="20">
        <v>1</v>
      </c>
      <c r="O13" s="20">
        <v>100</v>
      </c>
      <c r="P13" s="20">
        <v>1</v>
      </c>
      <c r="Q13" s="20">
        <v>2</v>
      </c>
      <c r="R13" s="20">
        <v>7</v>
      </c>
      <c r="S13" s="20">
        <v>1</v>
      </c>
      <c r="T13" s="55">
        <v>45107</v>
      </c>
      <c r="U13" s="20"/>
      <c r="V13" s="8"/>
      <c r="W13" s="8"/>
      <c r="X13" s="8"/>
    </row>
    <row r="14" spans="1:396" s="83" customFormat="1">
      <c r="A14" s="25" t="s">
        <v>735</v>
      </c>
      <c r="B14" s="25" t="s">
        <v>3775</v>
      </c>
      <c r="C14" s="25" t="s">
        <v>294</v>
      </c>
      <c r="D14" s="25">
        <v>10</v>
      </c>
      <c r="E14" s="25" t="s">
        <v>295</v>
      </c>
      <c r="F14" s="25" t="s">
        <v>3776</v>
      </c>
      <c r="G14" s="25">
        <v>10</v>
      </c>
      <c r="H14" s="25" t="s">
        <v>295</v>
      </c>
      <c r="I14" s="25">
        <v>1.58</v>
      </c>
      <c r="J14" s="25" t="s">
        <v>3776</v>
      </c>
      <c r="K14" s="25">
        <v>0</v>
      </c>
      <c r="L14" s="25" t="s">
        <v>3777</v>
      </c>
      <c r="M14" s="25">
        <v>10</v>
      </c>
      <c r="N14" s="25">
        <v>1</v>
      </c>
      <c r="O14" s="25">
        <v>100</v>
      </c>
      <c r="P14" s="25">
        <v>1</v>
      </c>
      <c r="Q14" s="25">
        <v>2</v>
      </c>
      <c r="R14" s="25">
        <v>15.8</v>
      </c>
      <c r="S14" s="25">
        <v>1</v>
      </c>
      <c r="T14" s="61">
        <v>45107</v>
      </c>
      <c r="U14" s="25"/>
      <c r="V14" s="8"/>
      <c r="W14" s="8"/>
      <c r="X14" s="8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</row>
    <row r="15" spans="1:396">
      <c r="A15" s="20" t="s">
        <v>3778</v>
      </c>
      <c r="B15" s="20" t="s">
        <v>3779</v>
      </c>
      <c r="C15" s="20" t="s">
        <v>294</v>
      </c>
      <c r="D15" s="20">
        <v>500</v>
      </c>
      <c r="E15" s="20" t="s">
        <v>332</v>
      </c>
      <c r="F15" s="20" t="s">
        <v>3780</v>
      </c>
      <c r="G15" s="20">
        <v>1</v>
      </c>
      <c r="H15" s="20" t="s">
        <v>295</v>
      </c>
      <c r="I15" s="20">
        <v>2.34</v>
      </c>
      <c r="J15" s="20" t="s">
        <v>3780</v>
      </c>
      <c r="K15" s="20">
        <v>0</v>
      </c>
      <c r="L15" s="20" t="s">
        <v>3781</v>
      </c>
      <c r="M15" s="20">
        <v>1</v>
      </c>
      <c r="N15" s="20">
        <v>1</v>
      </c>
      <c r="O15" s="20">
        <v>100</v>
      </c>
      <c r="P15" s="20">
        <v>1</v>
      </c>
      <c r="Q15" s="20">
        <v>2</v>
      </c>
      <c r="R15" s="20">
        <v>2.34</v>
      </c>
      <c r="S15" s="20">
        <v>1</v>
      </c>
      <c r="T15" s="55">
        <v>45107</v>
      </c>
      <c r="U15" s="20"/>
      <c r="V15" s="8"/>
      <c r="W15" s="8"/>
      <c r="X15" s="8"/>
    </row>
    <row r="16" spans="1:396" s="83" customFormat="1">
      <c r="A16" s="25" t="s">
        <v>3778</v>
      </c>
      <c r="B16" s="25" t="s">
        <v>3782</v>
      </c>
      <c r="C16" s="25" t="s">
        <v>294</v>
      </c>
      <c r="D16" s="25">
        <v>8</v>
      </c>
      <c r="E16" s="25" t="s">
        <v>295</v>
      </c>
      <c r="F16" s="25" t="s">
        <v>3783</v>
      </c>
      <c r="G16" s="25">
        <v>8</v>
      </c>
      <c r="H16" s="25" t="s">
        <v>295</v>
      </c>
      <c r="I16" s="25">
        <v>1.88</v>
      </c>
      <c r="J16" s="25" t="s">
        <v>3783</v>
      </c>
      <c r="K16" s="25">
        <v>0</v>
      </c>
      <c r="L16" s="25" t="s">
        <v>3784</v>
      </c>
      <c r="M16" s="25">
        <v>8</v>
      </c>
      <c r="N16" s="25">
        <v>1</v>
      </c>
      <c r="O16" s="25">
        <v>100</v>
      </c>
      <c r="P16" s="25">
        <v>1</v>
      </c>
      <c r="Q16" s="25">
        <v>2</v>
      </c>
      <c r="R16" s="25">
        <v>15</v>
      </c>
      <c r="S16" s="25">
        <v>1</v>
      </c>
      <c r="T16" s="61">
        <v>45107</v>
      </c>
      <c r="U16" s="25"/>
      <c r="V16" s="8"/>
      <c r="W16" s="8"/>
      <c r="X16" s="8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</row>
    <row r="17" spans="1:396">
      <c r="A17" s="20" t="s">
        <v>3785</v>
      </c>
      <c r="B17" s="20" t="s">
        <v>3786</v>
      </c>
      <c r="C17" s="20" t="s">
        <v>294</v>
      </c>
      <c r="D17" s="20">
        <v>25</v>
      </c>
      <c r="E17" s="20" t="s">
        <v>382</v>
      </c>
      <c r="F17" s="20" t="s">
        <v>3787</v>
      </c>
      <c r="G17" s="20">
        <v>25</v>
      </c>
      <c r="H17" s="20" t="s">
        <v>382</v>
      </c>
      <c r="I17" s="20">
        <v>0.96</v>
      </c>
      <c r="J17" s="20" t="s">
        <v>3787</v>
      </c>
      <c r="K17" s="20">
        <v>0</v>
      </c>
      <c r="L17" s="20" t="s">
        <v>2727</v>
      </c>
      <c r="M17" s="20">
        <v>25</v>
      </c>
      <c r="N17" s="20">
        <v>1</v>
      </c>
      <c r="O17" s="20">
        <v>100</v>
      </c>
      <c r="P17" s="20">
        <v>1</v>
      </c>
      <c r="Q17" s="20">
        <v>2</v>
      </c>
      <c r="R17" s="20">
        <v>24</v>
      </c>
      <c r="S17" s="20">
        <v>1</v>
      </c>
      <c r="T17" s="55">
        <v>45107</v>
      </c>
      <c r="U17" s="20"/>
      <c r="V17" s="8"/>
      <c r="W17" s="8"/>
      <c r="X17" s="8"/>
    </row>
    <row r="18" spans="1:396" s="83" customFormat="1">
      <c r="A18" s="25" t="s">
        <v>1466</v>
      </c>
      <c r="B18" s="25" t="s">
        <v>1466</v>
      </c>
      <c r="C18" s="25" t="s">
        <v>294</v>
      </c>
      <c r="D18" s="25">
        <v>5</v>
      </c>
      <c r="E18" s="25" t="s">
        <v>382</v>
      </c>
      <c r="F18" s="25" t="s">
        <v>3788</v>
      </c>
      <c r="G18" s="25">
        <v>5</v>
      </c>
      <c r="H18" s="25" t="s">
        <v>382</v>
      </c>
      <c r="I18" s="25">
        <v>3.42</v>
      </c>
      <c r="J18" s="25" t="s">
        <v>3788</v>
      </c>
      <c r="K18" s="25">
        <v>0</v>
      </c>
      <c r="L18" s="25" t="s">
        <v>232</v>
      </c>
      <c r="M18" s="25">
        <v>5</v>
      </c>
      <c r="N18" s="25">
        <v>1</v>
      </c>
      <c r="O18" s="25">
        <v>100</v>
      </c>
      <c r="P18" s="25">
        <v>1</v>
      </c>
      <c r="Q18" s="25">
        <v>2</v>
      </c>
      <c r="R18" s="25">
        <v>17.12</v>
      </c>
      <c r="S18" s="25">
        <v>1</v>
      </c>
      <c r="T18" s="61">
        <v>45107</v>
      </c>
      <c r="U18" s="25"/>
      <c r="V18" s="8"/>
      <c r="W18" s="8"/>
      <c r="X18" s="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</row>
    <row r="19" spans="1:396">
      <c r="A19" s="20" t="s">
        <v>783</v>
      </c>
      <c r="B19" s="20" t="s">
        <v>783</v>
      </c>
      <c r="C19" s="20" t="s">
        <v>294</v>
      </c>
      <c r="D19" s="20">
        <v>5</v>
      </c>
      <c r="E19" s="20" t="s">
        <v>382</v>
      </c>
      <c r="F19" s="20" t="s">
        <v>3789</v>
      </c>
      <c r="G19" s="20">
        <v>5</v>
      </c>
      <c r="H19" s="20" t="s">
        <v>382</v>
      </c>
      <c r="I19" s="20">
        <v>3.5</v>
      </c>
      <c r="J19" s="20" t="s">
        <v>3789</v>
      </c>
      <c r="K19" s="20">
        <v>0</v>
      </c>
      <c r="L19" s="20" t="s">
        <v>232</v>
      </c>
      <c r="M19" s="20">
        <v>5</v>
      </c>
      <c r="N19" s="20">
        <v>1</v>
      </c>
      <c r="O19" s="20">
        <v>100</v>
      </c>
      <c r="P19" s="20">
        <v>1</v>
      </c>
      <c r="Q19" s="20">
        <v>2</v>
      </c>
      <c r="R19" s="20">
        <v>17.5</v>
      </c>
      <c r="S19" s="20">
        <v>1</v>
      </c>
      <c r="T19" s="55">
        <v>45107</v>
      </c>
      <c r="U19" s="20"/>
      <c r="V19" s="8"/>
      <c r="W19" s="8"/>
      <c r="X19" s="8"/>
    </row>
    <row r="20" spans="1:396" s="83" customFormat="1">
      <c r="A20" s="25" t="s">
        <v>3790</v>
      </c>
      <c r="B20" s="25" t="s">
        <v>3791</v>
      </c>
      <c r="C20" s="25" t="s">
        <v>294</v>
      </c>
      <c r="D20" s="25">
        <v>500</v>
      </c>
      <c r="E20" s="25" t="s">
        <v>332</v>
      </c>
      <c r="F20" s="25" t="s">
        <v>3792</v>
      </c>
      <c r="G20" s="25">
        <v>1</v>
      </c>
      <c r="H20" s="25" t="s">
        <v>295</v>
      </c>
      <c r="I20" s="25">
        <v>2.88</v>
      </c>
      <c r="J20" s="25" t="s">
        <v>3792</v>
      </c>
      <c r="K20" s="25">
        <v>0</v>
      </c>
      <c r="L20" s="25" t="s">
        <v>3781</v>
      </c>
      <c r="M20" s="25">
        <v>1</v>
      </c>
      <c r="N20" s="25">
        <v>1</v>
      </c>
      <c r="O20" s="25">
        <v>100</v>
      </c>
      <c r="P20" s="25">
        <v>1</v>
      </c>
      <c r="Q20" s="25">
        <v>2</v>
      </c>
      <c r="R20" s="25">
        <v>2.88</v>
      </c>
      <c r="S20" s="25">
        <v>1</v>
      </c>
      <c r="T20" s="61">
        <v>45107</v>
      </c>
      <c r="U20" s="25"/>
      <c r="V20" s="8"/>
      <c r="W20" s="8"/>
      <c r="X20" s="8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</row>
    <row r="21" spans="1:396">
      <c r="A21" s="20" t="s">
        <v>3790</v>
      </c>
      <c r="B21" s="20" t="s">
        <v>3793</v>
      </c>
      <c r="C21" s="20" t="s">
        <v>294</v>
      </c>
      <c r="D21" s="20">
        <v>5</v>
      </c>
      <c r="E21" s="20" t="s">
        <v>382</v>
      </c>
      <c r="F21" s="20" t="s">
        <v>3794</v>
      </c>
      <c r="G21" s="20">
        <v>5</v>
      </c>
      <c r="H21" s="20" t="s">
        <v>382</v>
      </c>
      <c r="I21" s="20">
        <v>4.5999999999999996</v>
      </c>
      <c r="J21" s="20" t="s">
        <v>3794</v>
      </c>
      <c r="K21" s="20">
        <v>0</v>
      </c>
      <c r="L21" s="20" t="s">
        <v>232</v>
      </c>
      <c r="M21" s="20">
        <v>5</v>
      </c>
      <c r="N21" s="20">
        <v>1</v>
      </c>
      <c r="O21" s="20">
        <v>100</v>
      </c>
      <c r="P21" s="20">
        <v>1</v>
      </c>
      <c r="Q21" s="20">
        <v>2</v>
      </c>
      <c r="R21" s="20">
        <v>23</v>
      </c>
      <c r="S21" s="20">
        <v>1</v>
      </c>
      <c r="T21" s="55">
        <v>45107</v>
      </c>
      <c r="U21" s="20"/>
      <c r="V21" s="8"/>
      <c r="W21" s="8"/>
      <c r="X21" s="8"/>
    </row>
    <row r="22" spans="1:396" s="83" customFormat="1">
      <c r="A22" s="25" t="s">
        <v>2931</v>
      </c>
      <c r="B22" s="25" t="s">
        <v>3795</v>
      </c>
      <c r="C22" s="25" t="s">
        <v>294</v>
      </c>
      <c r="D22" s="25">
        <v>10</v>
      </c>
      <c r="E22" s="25" t="s">
        <v>295</v>
      </c>
      <c r="F22" s="25" t="s">
        <v>3796</v>
      </c>
      <c r="G22" s="25">
        <v>10</v>
      </c>
      <c r="H22" s="25" t="s">
        <v>295</v>
      </c>
      <c r="I22" s="25">
        <v>1.29</v>
      </c>
      <c r="J22" s="25" t="s">
        <v>3796</v>
      </c>
      <c r="K22" s="25">
        <v>0</v>
      </c>
      <c r="L22" s="25" t="s">
        <v>3329</v>
      </c>
      <c r="M22" s="25">
        <v>10</v>
      </c>
      <c r="N22" s="25">
        <v>1</v>
      </c>
      <c r="O22" s="25">
        <v>100</v>
      </c>
      <c r="P22" s="25">
        <v>1</v>
      </c>
      <c r="Q22" s="25">
        <v>2</v>
      </c>
      <c r="R22" s="25">
        <v>12.9</v>
      </c>
      <c r="S22" s="25">
        <v>1</v>
      </c>
      <c r="T22" s="61">
        <v>45107</v>
      </c>
      <c r="U22" s="25"/>
      <c r="V22" s="8"/>
      <c r="W22" s="8"/>
      <c r="X22" s="8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</row>
    <row r="23" spans="1:396">
      <c r="A23" s="20" t="s">
        <v>349</v>
      </c>
      <c r="B23" s="20" t="s">
        <v>349</v>
      </c>
      <c r="C23" s="20" t="s">
        <v>294</v>
      </c>
      <c r="D23" s="20">
        <v>10</v>
      </c>
      <c r="E23" s="20" t="s">
        <v>382</v>
      </c>
      <c r="F23" s="20" t="s">
        <v>3797</v>
      </c>
      <c r="G23" s="20">
        <v>10</v>
      </c>
      <c r="H23" s="20" t="s">
        <v>382</v>
      </c>
      <c r="I23" s="20">
        <v>1.5</v>
      </c>
      <c r="J23" s="20" t="s">
        <v>3797</v>
      </c>
      <c r="K23" s="20">
        <v>0</v>
      </c>
      <c r="L23" s="20" t="s">
        <v>3798</v>
      </c>
      <c r="M23" s="20">
        <v>10</v>
      </c>
      <c r="N23" s="20">
        <v>1</v>
      </c>
      <c r="O23" s="20">
        <v>100</v>
      </c>
      <c r="P23" s="20">
        <v>1</v>
      </c>
      <c r="Q23" s="20">
        <v>2</v>
      </c>
      <c r="R23" s="20">
        <v>15</v>
      </c>
      <c r="S23" s="20">
        <v>1</v>
      </c>
      <c r="T23" s="55">
        <v>45107</v>
      </c>
      <c r="U23" s="20"/>
      <c r="V23" s="8"/>
      <c r="W23" s="8"/>
      <c r="X23" s="8"/>
    </row>
    <row r="24" spans="1:396" s="83" customFormat="1">
      <c r="A24" s="25" t="s">
        <v>3745</v>
      </c>
      <c r="B24" s="25" t="s">
        <v>211</v>
      </c>
      <c r="C24" s="25" t="s">
        <v>294</v>
      </c>
      <c r="D24" s="25">
        <v>360</v>
      </c>
      <c r="E24" s="25" t="s">
        <v>295</v>
      </c>
      <c r="F24" s="25" t="s">
        <v>3799</v>
      </c>
      <c r="G24" s="25">
        <v>360</v>
      </c>
      <c r="H24" s="25" t="s">
        <v>295</v>
      </c>
      <c r="I24" s="25">
        <v>0.19</v>
      </c>
      <c r="J24" s="25" t="s">
        <v>3799</v>
      </c>
      <c r="K24" s="25">
        <v>0</v>
      </c>
      <c r="L24" s="25" t="s">
        <v>3800</v>
      </c>
      <c r="M24" s="25">
        <v>360</v>
      </c>
      <c r="N24" s="25">
        <v>1</v>
      </c>
      <c r="O24" s="25">
        <v>100</v>
      </c>
      <c r="P24" s="25">
        <v>1</v>
      </c>
      <c r="Q24" s="25">
        <v>2</v>
      </c>
      <c r="R24" s="25">
        <v>69.75</v>
      </c>
      <c r="S24" s="25">
        <v>1</v>
      </c>
      <c r="T24" s="61">
        <v>45107</v>
      </c>
      <c r="U24" s="25"/>
      <c r="V24" s="8"/>
      <c r="W24" s="8"/>
      <c r="X24" s="8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</row>
    <row r="25" spans="1:396">
      <c r="A25" s="20" t="s">
        <v>3083</v>
      </c>
      <c r="B25" s="20" t="s">
        <v>3801</v>
      </c>
      <c r="C25" s="20" t="s">
        <v>294</v>
      </c>
      <c r="D25" s="20">
        <v>360</v>
      </c>
      <c r="E25" s="20" t="s">
        <v>295</v>
      </c>
      <c r="F25" s="20" t="s">
        <v>3802</v>
      </c>
      <c r="G25" s="20">
        <v>360</v>
      </c>
      <c r="H25" s="20" t="s">
        <v>295</v>
      </c>
      <c r="I25" s="20">
        <v>0.18</v>
      </c>
      <c r="J25" s="20" t="s">
        <v>3802</v>
      </c>
      <c r="K25" s="20">
        <v>0</v>
      </c>
      <c r="L25" s="20" t="s">
        <v>3803</v>
      </c>
      <c r="M25" s="20">
        <v>360</v>
      </c>
      <c r="N25" s="20">
        <v>1</v>
      </c>
      <c r="O25" s="20">
        <v>100</v>
      </c>
      <c r="P25" s="20">
        <v>1</v>
      </c>
      <c r="Q25" s="20">
        <v>2</v>
      </c>
      <c r="R25" s="20">
        <v>63.5</v>
      </c>
      <c r="S25" s="20">
        <v>1</v>
      </c>
      <c r="T25" s="55">
        <v>45107</v>
      </c>
      <c r="U25" s="20"/>
      <c r="V25" s="8"/>
      <c r="W25" s="8"/>
      <c r="X25" s="8"/>
    </row>
    <row r="26" spans="1:396" s="83" customFormat="1">
      <c r="A26" s="25" t="s">
        <v>3484</v>
      </c>
      <c r="B26" s="25" t="s">
        <v>3804</v>
      </c>
      <c r="C26" s="25" t="s">
        <v>294</v>
      </c>
      <c r="D26" s="25">
        <v>1.6</v>
      </c>
      <c r="E26" s="25" t="s">
        <v>382</v>
      </c>
      <c r="F26" s="25" t="s">
        <v>3805</v>
      </c>
      <c r="G26" s="25">
        <v>1.5</v>
      </c>
      <c r="H26" s="25" t="s">
        <v>382</v>
      </c>
      <c r="I26" s="25">
        <v>8</v>
      </c>
      <c r="J26" s="25" t="s">
        <v>3805</v>
      </c>
      <c r="K26" s="25">
        <v>0</v>
      </c>
      <c r="L26" s="25" t="s">
        <v>3806</v>
      </c>
      <c r="M26" s="25">
        <v>2</v>
      </c>
      <c r="N26" s="25">
        <v>1</v>
      </c>
      <c r="O26" s="25">
        <v>100</v>
      </c>
      <c r="P26" s="25">
        <v>1</v>
      </c>
      <c r="Q26" s="25">
        <v>2</v>
      </c>
      <c r="R26" s="25">
        <v>16</v>
      </c>
      <c r="S26" s="25">
        <v>1</v>
      </c>
      <c r="T26" s="61">
        <v>45107</v>
      </c>
      <c r="U26" s="25"/>
      <c r="V26" s="8"/>
      <c r="W26" s="8"/>
      <c r="X26" s="8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</row>
    <row r="27" spans="1:396">
      <c r="A27" s="20" t="s">
        <v>3487</v>
      </c>
      <c r="B27" s="20" t="s">
        <v>3807</v>
      </c>
      <c r="C27" s="20" t="s">
        <v>294</v>
      </c>
      <c r="D27" s="20">
        <v>1.6</v>
      </c>
      <c r="E27" s="20" t="s">
        <v>382</v>
      </c>
      <c r="F27" s="20" t="s">
        <v>3808</v>
      </c>
      <c r="G27" s="20">
        <v>1.5</v>
      </c>
      <c r="H27" s="20" t="s">
        <v>382</v>
      </c>
      <c r="I27" s="20">
        <v>8</v>
      </c>
      <c r="J27" s="20" t="s">
        <v>3808</v>
      </c>
      <c r="K27" s="20">
        <v>0</v>
      </c>
      <c r="L27" s="20" t="s">
        <v>3806</v>
      </c>
      <c r="M27" s="20">
        <v>2</v>
      </c>
      <c r="N27" s="20">
        <v>1</v>
      </c>
      <c r="O27" s="20">
        <v>100</v>
      </c>
      <c r="P27" s="20">
        <v>1</v>
      </c>
      <c r="Q27" s="20">
        <v>2</v>
      </c>
      <c r="R27" s="20">
        <v>16</v>
      </c>
      <c r="S27" s="20">
        <v>1</v>
      </c>
      <c r="T27" s="55">
        <v>45107</v>
      </c>
      <c r="U27" s="20"/>
      <c r="V27" s="8"/>
      <c r="W27" s="8"/>
      <c r="X27" s="8"/>
    </row>
    <row r="28" spans="1:396" s="83" customFormat="1">
      <c r="A28" s="25" t="s">
        <v>3490</v>
      </c>
      <c r="B28" s="25" t="s">
        <v>3809</v>
      </c>
      <c r="C28" s="25" t="s">
        <v>294</v>
      </c>
      <c r="D28" s="25">
        <v>1.6</v>
      </c>
      <c r="E28" s="25" t="s">
        <v>382</v>
      </c>
      <c r="F28" s="25" t="s">
        <v>3810</v>
      </c>
      <c r="G28" s="25">
        <v>1.5</v>
      </c>
      <c r="H28" s="25" t="s">
        <v>382</v>
      </c>
      <c r="I28" s="25">
        <v>8</v>
      </c>
      <c r="J28" s="25" t="s">
        <v>3810</v>
      </c>
      <c r="K28" s="25">
        <v>0</v>
      </c>
      <c r="L28" s="25" t="s">
        <v>3806</v>
      </c>
      <c r="M28" s="25">
        <v>2</v>
      </c>
      <c r="N28" s="25">
        <v>1</v>
      </c>
      <c r="O28" s="25">
        <v>100</v>
      </c>
      <c r="P28" s="25">
        <v>1</v>
      </c>
      <c r="Q28" s="25">
        <v>2</v>
      </c>
      <c r="R28" s="25">
        <v>16</v>
      </c>
      <c r="S28" s="25">
        <v>1</v>
      </c>
      <c r="T28" s="61">
        <v>45107</v>
      </c>
      <c r="U28" s="25"/>
      <c r="V28" s="8"/>
      <c r="W28" s="8"/>
      <c r="X28" s="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</row>
    <row r="29" spans="1:396">
      <c r="A29" s="20" t="s">
        <v>3370</v>
      </c>
      <c r="B29" s="20" t="s">
        <v>3811</v>
      </c>
      <c r="C29" s="20" t="s">
        <v>294</v>
      </c>
      <c r="D29" s="20">
        <v>1.6</v>
      </c>
      <c r="E29" s="20" t="s">
        <v>382</v>
      </c>
      <c r="F29" s="20" t="s">
        <v>3812</v>
      </c>
      <c r="G29" s="20">
        <v>1.5</v>
      </c>
      <c r="H29" s="20" t="s">
        <v>382</v>
      </c>
      <c r="I29" s="20">
        <v>8</v>
      </c>
      <c r="J29" s="20" t="s">
        <v>3812</v>
      </c>
      <c r="K29" s="20">
        <v>0</v>
      </c>
      <c r="L29" s="20" t="s">
        <v>3806</v>
      </c>
      <c r="M29" s="20">
        <v>2</v>
      </c>
      <c r="N29" s="20">
        <v>1</v>
      </c>
      <c r="O29" s="20">
        <v>100</v>
      </c>
      <c r="P29" s="20">
        <v>1</v>
      </c>
      <c r="Q29" s="20">
        <v>2</v>
      </c>
      <c r="R29" s="20">
        <v>16</v>
      </c>
      <c r="S29" s="20">
        <v>1</v>
      </c>
      <c r="T29" s="55">
        <v>45107</v>
      </c>
      <c r="U29" s="20"/>
      <c r="V29" s="8"/>
      <c r="W29" s="8"/>
      <c r="X29" s="8"/>
    </row>
    <row r="30" spans="1:396" s="83" customFormat="1">
      <c r="A30" s="25" t="s">
        <v>3813</v>
      </c>
      <c r="B30" s="25" t="s">
        <v>3814</v>
      </c>
      <c r="C30" s="25" t="s">
        <v>294</v>
      </c>
      <c r="D30" s="25">
        <v>5</v>
      </c>
      <c r="E30" s="25" t="s">
        <v>382</v>
      </c>
      <c r="F30" s="25" t="s">
        <v>3815</v>
      </c>
      <c r="G30" s="25">
        <v>5</v>
      </c>
      <c r="H30" s="25" t="s">
        <v>382</v>
      </c>
      <c r="I30" s="25">
        <v>5.4</v>
      </c>
      <c r="J30" s="25" t="s">
        <v>3815</v>
      </c>
      <c r="K30" s="25">
        <v>0</v>
      </c>
      <c r="L30" s="25" t="s">
        <v>3816</v>
      </c>
      <c r="M30" s="25">
        <v>5</v>
      </c>
      <c r="N30" s="25">
        <v>1</v>
      </c>
      <c r="O30" s="25">
        <v>100</v>
      </c>
      <c r="P30" s="25">
        <v>1</v>
      </c>
      <c r="Q30" s="25">
        <v>2</v>
      </c>
      <c r="R30" s="25">
        <v>27</v>
      </c>
      <c r="S30" s="25">
        <v>1</v>
      </c>
      <c r="T30" s="61">
        <v>45107</v>
      </c>
      <c r="U30" s="25"/>
      <c r="V30" s="8"/>
      <c r="W30" s="8"/>
      <c r="X30" s="8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</row>
    <row r="31" spans="1:396">
      <c r="A31" s="20" t="s">
        <v>701</v>
      </c>
      <c r="B31" s="20" t="s">
        <v>3753</v>
      </c>
      <c r="C31" s="20" t="s">
        <v>294</v>
      </c>
      <c r="D31" s="20">
        <v>13.5</v>
      </c>
      <c r="E31" s="20" t="s">
        <v>382</v>
      </c>
      <c r="F31" s="20" t="s">
        <v>3525</v>
      </c>
      <c r="G31" s="20">
        <v>13.5</v>
      </c>
      <c r="H31" s="20" t="s">
        <v>382</v>
      </c>
      <c r="I31" s="20">
        <v>1.0900000000000001</v>
      </c>
      <c r="J31" s="20" t="s">
        <v>3525</v>
      </c>
      <c r="K31" s="20">
        <v>0</v>
      </c>
      <c r="L31" s="20" t="s">
        <v>3754</v>
      </c>
      <c r="M31" s="20">
        <v>14</v>
      </c>
      <c r="N31" s="20">
        <v>1</v>
      </c>
      <c r="O31" s="20">
        <v>100</v>
      </c>
      <c r="P31" s="20">
        <v>1</v>
      </c>
      <c r="Q31" s="20">
        <v>2</v>
      </c>
      <c r="R31" s="20">
        <v>15.2</v>
      </c>
      <c r="S31" s="20">
        <v>1</v>
      </c>
      <c r="T31" s="55">
        <v>45107</v>
      </c>
      <c r="U31" s="20"/>
      <c r="V31" s="8"/>
      <c r="W31" s="8"/>
      <c r="X31" s="8"/>
    </row>
    <row r="32" spans="1:396" s="83" customFormat="1">
      <c r="A32" s="25" t="s">
        <v>701</v>
      </c>
      <c r="B32" s="25" t="s">
        <v>701</v>
      </c>
      <c r="C32" s="25" t="s">
        <v>294</v>
      </c>
      <c r="D32" s="25">
        <v>1</v>
      </c>
      <c r="E32" s="25" t="s">
        <v>382</v>
      </c>
      <c r="F32" s="25" t="s">
        <v>3755</v>
      </c>
      <c r="G32" s="25">
        <v>1</v>
      </c>
      <c r="H32" s="25" t="s">
        <v>382</v>
      </c>
      <c r="I32" s="25">
        <v>1.41</v>
      </c>
      <c r="J32" s="25" t="s">
        <v>3755</v>
      </c>
      <c r="K32" s="25">
        <v>0</v>
      </c>
      <c r="L32" s="25" t="s">
        <v>239</v>
      </c>
      <c r="M32" s="25">
        <v>1</v>
      </c>
      <c r="N32" s="25">
        <v>1</v>
      </c>
      <c r="O32" s="25">
        <v>100</v>
      </c>
      <c r="P32" s="25">
        <v>1</v>
      </c>
      <c r="Q32" s="25">
        <v>2</v>
      </c>
      <c r="R32" s="25">
        <v>1.41</v>
      </c>
      <c r="S32" s="25">
        <v>1</v>
      </c>
      <c r="T32" s="61">
        <v>45107</v>
      </c>
      <c r="U32" s="25"/>
      <c r="V32" s="8"/>
      <c r="W32" s="8"/>
      <c r="X32" s="8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</row>
    <row r="33" spans="1:396">
      <c r="A33" s="20" t="s">
        <v>589</v>
      </c>
      <c r="B33" s="20" t="s">
        <v>3817</v>
      </c>
      <c r="C33" s="20" t="s">
        <v>294</v>
      </c>
      <c r="D33" s="20">
        <v>150</v>
      </c>
      <c r="E33" s="20" t="s">
        <v>295</v>
      </c>
      <c r="F33" s="20" t="s">
        <v>3818</v>
      </c>
      <c r="G33" s="20">
        <v>150</v>
      </c>
      <c r="H33" s="20" t="s">
        <v>295</v>
      </c>
      <c r="I33" s="20">
        <v>0.17</v>
      </c>
      <c r="J33" s="20" t="s">
        <v>3818</v>
      </c>
      <c r="K33" s="20">
        <v>0</v>
      </c>
      <c r="L33" s="20" t="s">
        <v>3819</v>
      </c>
      <c r="M33" s="20">
        <v>150</v>
      </c>
      <c r="N33" s="20">
        <v>1</v>
      </c>
      <c r="O33" s="20">
        <v>100</v>
      </c>
      <c r="P33" s="20">
        <v>1</v>
      </c>
      <c r="Q33" s="20">
        <v>2</v>
      </c>
      <c r="R33" s="20">
        <v>26.03</v>
      </c>
      <c r="S33" s="20">
        <v>1</v>
      </c>
      <c r="T33" s="55">
        <v>45107</v>
      </c>
      <c r="U33" s="20"/>
      <c r="V33" s="8"/>
      <c r="W33" s="8"/>
      <c r="X33" s="8"/>
    </row>
    <row r="34" spans="1:396" s="83" customFormat="1">
      <c r="A34" s="25" t="s">
        <v>589</v>
      </c>
      <c r="B34" s="25" t="s">
        <v>3820</v>
      </c>
      <c r="C34" s="25" t="s">
        <v>294</v>
      </c>
      <c r="D34" s="25">
        <v>100</v>
      </c>
      <c r="E34" s="25" t="s">
        <v>295</v>
      </c>
      <c r="F34" s="25" t="s">
        <v>3683</v>
      </c>
      <c r="G34" s="25">
        <v>100</v>
      </c>
      <c r="H34" s="25" t="s">
        <v>295</v>
      </c>
      <c r="I34" s="25">
        <v>0.27</v>
      </c>
      <c r="J34" s="25" t="s">
        <v>3683</v>
      </c>
      <c r="K34" s="25">
        <v>0</v>
      </c>
      <c r="L34" s="25" t="s">
        <v>3821</v>
      </c>
      <c r="M34" s="25">
        <v>100</v>
      </c>
      <c r="N34" s="25">
        <v>1</v>
      </c>
      <c r="O34" s="25">
        <v>100</v>
      </c>
      <c r="P34" s="25">
        <v>1</v>
      </c>
      <c r="Q34" s="25">
        <v>2</v>
      </c>
      <c r="R34" s="25">
        <v>26.5</v>
      </c>
      <c r="S34" s="25">
        <v>1</v>
      </c>
      <c r="T34" s="61">
        <v>45107</v>
      </c>
      <c r="U34" s="25"/>
      <c r="V34" s="8"/>
      <c r="W34" s="8"/>
      <c r="X34" s="8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</row>
    <row r="35" spans="1:396">
      <c r="A35" s="20" t="s">
        <v>589</v>
      </c>
      <c r="B35" s="20" t="s">
        <v>589</v>
      </c>
      <c r="C35" s="20" t="s">
        <v>294</v>
      </c>
      <c r="D35" s="20">
        <v>1</v>
      </c>
      <c r="E35" s="20" t="s">
        <v>295</v>
      </c>
      <c r="F35" s="20" t="s">
        <v>3822</v>
      </c>
      <c r="G35" s="20">
        <v>1</v>
      </c>
      <c r="H35" s="20" t="s">
        <v>295</v>
      </c>
      <c r="I35" s="20">
        <v>0.33</v>
      </c>
      <c r="J35" s="20" t="s">
        <v>3822</v>
      </c>
      <c r="K35" s="20">
        <v>0</v>
      </c>
      <c r="L35" s="20" t="s">
        <v>3823</v>
      </c>
      <c r="M35" s="20">
        <v>1</v>
      </c>
      <c r="N35" s="20">
        <v>1</v>
      </c>
      <c r="O35" s="20">
        <v>100</v>
      </c>
      <c r="P35" s="20">
        <v>1</v>
      </c>
      <c r="Q35" s="20">
        <v>2</v>
      </c>
      <c r="R35" s="20">
        <v>0.33</v>
      </c>
      <c r="S35" s="20">
        <v>1</v>
      </c>
      <c r="T35" s="55">
        <v>45107</v>
      </c>
      <c r="U35" s="20"/>
      <c r="V35" s="8"/>
      <c r="W35" s="8"/>
      <c r="X35" s="8"/>
    </row>
    <row r="36" spans="1:396" s="83" customFormat="1">
      <c r="A36" s="25" t="s">
        <v>704</v>
      </c>
      <c r="B36" s="25" t="s">
        <v>3824</v>
      </c>
      <c r="C36" s="25" t="s">
        <v>294</v>
      </c>
      <c r="D36" s="25">
        <v>100</v>
      </c>
      <c r="E36" s="25" t="s">
        <v>295</v>
      </c>
      <c r="F36" s="25" t="s">
        <v>3708</v>
      </c>
      <c r="G36" s="25">
        <v>100</v>
      </c>
      <c r="H36" s="25" t="s">
        <v>295</v>
      </c>
      <c r="I36" s="25">
        <v>0.28999999999999998</v>
      </c>
      <c r="J36" s="25" t="s">
        <v>3708</v>
      </c>
      <c r="K36" s="25">
        <v>0</v>
      </c>
      <c r="L36" s="25" t="s">
        <v>3821</v>
      </c>
      <c r="M36" s="25">
        <v>100</v>
      </c>
      <c r="N36" s="25">
        <v>1</v>
      </c>
      <c r="O36" s="25">
        <v>100</v>
      </c>
      <c r="P36" s="25">
        <v>1</v>
      </c>
      <c r="Q36" s="25">
        <v>2</v>
      </c>
      <c r="R36" s="25">
        <v>28.8</v>
      </c>
      <c r="S36" s="25">
        <v>1</v>
      </c>
      <c r="T36" s="61">
        <v>45107</v>
      </c>
      <c r="U36" s="25"/>
      <c r="V36" s="8"/>
      <c r="W36" s="8"/>
      <c r="X36" s="8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</row>
    <row r="37" spans="1:396">
      <c r="A37" s="20" t="s">
        <v>704</v>
      </c>
      <c r="B37" s="20" t="s">
        <v>704</v>
      </c>
      <c r="C37" s="20" t="s">
        <v>294</v>
      </c>
      <c r="D37" s="20">
        <v>1</v>
      </c>
      <c r="E37" s="20" t="s">
        <v>295</v>
      </c>
      <c r="F37" s="20" t="s">
        <v>3825</v>
      </c>
      <c r="G37" s="20">
        <v>1</v>
      </c>
      <c r="H37" s="20" t="s">
        <v>295</v>
      </c>
      <c r="I37" s="20">
        <v>0.36</v>
      </c>
      <c r="J37" s="20" t="s">
        <v>3825</v>
      </c>
      <c r="K37" s="20">
        <v>0</v>
      </c>
      <c r="L37" s="20" t="s">
        <v>3823</v>
      </c>
      <c r="M37" s="20">
        <v>1</v>
      </c>
      <c r="N37" s="20">
        <v>1</v>
      </c>
      <c r="O37" s="20">
        <v>100</v>
      </c>
      <c r="P37" s="20">
        <v>1</v>
      </c>
      <c r="Q37" s="20">
        <v>2</v>
      </c>
      <c r="R37" s="20">
        <v>0.36</v>
      </c>
      <c r="S37" s="20">
        <v>1</v>
      </c>
      <c r="T37" s="55">
        <v>45107</v>
      </c>
      <c r="U37" s="20"/>
      <c r="V37" s="8"/>
      <c r="W37" s="8"/>
      <c r="X37" s="8"/>
    </row>
    <row r="38" spans="1:396" s="83" customFormat="1">
      <c r="A38" s="25" t="s">
        <v>157</v>
      </c>
      <c r="B38" s="25" t="s">
        <v>3826</v>
      </c>
      <c r="C38" s="25" t="s">
        <v>294</v>
      </c>
      <c r="D38" s="25">
        <v>100</v>
      </c>
      <c r="E38" s="25" t="s">
        <v>295</v>
      </c>
      <c r="F38" s="25" t="s">
        <v>3681</v>
      </c>
      <c r="G38" s="25">
        <v>100</v>
      </c>
      <c r="H38" s="25" t="s">
        <v>295</v>
      </c>
      <c r="I38" s="25">
        <v>0.27</v>
      </c>
      <c r="J38" s="25" t="s">
        <v>3681</v>
      </c>
      <c r="K38" s="25">
        <v>0</v>
      </c>
      <c r="L38" s="25" t="s">
        <v>3821</v>
      </c>
      <c r="M38" s="25">
        <v>100</v>
      </c>
      <c r="N38" s="25">
        <v>1</v>
      </c>
      <c r="O38" s="25">
        <v>100</v>
      </c>
      <c r="P38" s="25">
        <v>1</v>
      </c>
      <c r="Q38" s="25">
        <v>2</v>
      </c>
      <c r="R38" s="25">
        <v>26.8</v>
      </c>
      <c r="S38" s="25">
        <v>1</v>
      </c>
      <c r="T38" s="61">
        <v>45107</v>
      </c>
      <c r="U38" s="25"/>
      <c r="V38" s="8"/>
      <c r="W38" s="8"/>
      <c r="X38" s="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</row>
    <row r="39" spans="1:396">
      <c r="A39" s="20" t="s">
        <v>157</v>
      </c>
      <c r="B39" s="20" t="s">
        <v>157</v>
      </c>
      <c r="C39" s="20" t="s">
        <v>294</v>
      </c>
      <c r="D39" s="20">
        <v>1</v>
      </c>
      <c r="E39" s="20" t="s">
        <v>295</v>
      </c>
      <c r="F39" s="20" t="s">
        <v>3827</v>
      </c>
      <c r="G39" s="20">
        <v>1</v>
      </c>
      <c r="H39" s="20" t="s">
        <v>295</v>
      </c>
      <c r="I39" s="20">
        <v>0.34</v>
      </c>
      <c r="J39" s="20" t="s">
        <v>3827</v>
      </c>
      <c r="K39" s="20">
        <v>0</v>
      </c>
      <c r="L39" s="20" t="s">
        <v>3823</v>
      </c>
      <c r="M39" s="20">
        <v>1</v>
      </c>
      <c r="N39" s="20">
        <v>1</v>
      </c>
      <c r="O39" s="20">
        <v>100</v>
      </c>
      <c r="P39" s="20">
        <v>1</v>
      </c>
      <c r="Q39" s="20">
        <v>2</v>
      </c>
      <c r="R39" s="20">
        <v>0.34</v>
      </c>
      <c r="S39" s="20">
        <v>1</v>
      </c>
      <c r="T39" s="55">
        <v>45107</v>
      </c>
      <c r="U39" s="20"/>
      <c r="V39" s="8"/>
      <c r="W39" s="8"/>
      <c r="X39" s="8"/>
    </row>
    <row r="40" spans="1:396" s="83" customFormat="1">
      <c r="A40" s="25" t="s">
        <v>160</v>
      </c>
      <c r="B40" s="25" t="s">
        <v>162</v>
      </c>
      <c r="C40" s="25" t="s">
        <v>294</v>
      </c>
      <c r="D40" s="25">
        <v>4</v>
      </c>
      <c r="E40" s="25" t="s">
        <v>382</v>
      </c>
      <c r="F40" s="25" t="s">
        <v>3828</v>
      </c>
      <c r="G40" s="25">
        <v>4</v>
      </c>
      <c r="H40" s="25" t="s">
        <v>382</v>
      </c>
      <c r="I40" s="25">
        <v>5.5</v>
      </c>
      <c r="J40" s="25" t="s">
        <v>3828</v>
      </c>
      <c r="K40" s="25">
        <v>0</v>
      </c>
      <c r="L40" s="25" t="s">
        <v>3829</v>
      </c>
      <c r="M40" s="25">
        <v>4</v>
      </c>
      <c r="N40" s="25">
        <v>1</v>
      </c>
      <c r="O40" s="25">
        <v>100</v>
      </c>
      <c r="P40" s="25">
        <v>1</v>
      </c>
      <c r="Q40" s="25">
        <v>2</v>
      </c>
      <c r="R40" s="25">
        <v>22</v>
      </c>
      <c r="S40" s="25">
        <v>1</v>
      </c>
      <c r="T40" s="61">
        <v>45107</v>
      </c>
      <c r="U40" s="25"/>
      <c r="V40" s="8"/>
      <c r="W40" s="8"/>
      <c r="X40" s="8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</row>
    <row r="41" spans="1:396">
      <c r="A41" s="20" t="s">
        <v>160</v>
      </c>
      <c r="B41" s="20" t="s">
        <v>3830</v>
      </c>
      <c r="C41" s="20" t="s">
        <v>294</v>
      </c>
      <c r="D41" s="20">
        <v>4</v>
      </c>
      <c r="E41" s="20" t="s">
        <v>295</v>
      </c>
      <c r="F41" s="20" t="s">
        <v>3831</v>
      </c>
      <c r="G41" s="20">
        <v>4</v>
      </c>
      <c r="H41" s="20" t="s">
        <v>295</v>
      </c>
      <c r="I41" s="20">
        <v>1.72</v>
      </c>
      <c r="J41" s="20" t="s">
        <v>3831</v>
      </c>
      <c r="K41" s="20">
        <v>0</v>
      </c>
      <c r="L41" s="20" t="s">
        <v>3832</v>
      </c>
      <c r="M41" s="20">
        <v>4</v>
      </c>
      <c r="N41" s="20">
        <v>1</v>
      </c>
      <c r="O41" s="20">
        <v>100</v>
      </c>
      <c r="P41" s="20">
        <v>1</v>
      </c>
      <c r="Q41" s="20">
        <v>2</v>
      </c>
      <c r="R41" s="20">
        <v>6.88</v>
      </c>
      <c r="S41" s="20">
        <v>1</v>
      </c>
      <c r="T41" s="55">
        <v>45107</v>
      </c>
      <c r="U41" s="20"/>
      <c r="V41" s="8"/>
      <c r="W41" s="8"/>
      <c r="X41" s="8"/>
    </row>
    <row r="42" spans="1:396" s="83" customFormat="1">
      <c r="A42" s="25" t="s">
        <v>164</v>
      </c>
      <c r="B42" s="25" t="s">
        <v>165</v>
      </c>
      <c r="C42" s="25" t="s">
        <v>294</v>
      </c>
      <c r="D42" s="25">
        <v>13</v>
      </c>
      <c r="E42" s="25" t="s">
        <v>382</v>
      </c>
      <c r="F42" s="25" t="s">
        <v>3833</v>
      </c>
      <c r="G42" s="25">
        <v>13</v>
      </c>
      <c r="H42" s="25" t="s">
        <v>382</v>
      </c>
      <c r="I42" s="25">
        <v>1.88</v>
      </c>
      <c r="J42" s="25" t="s">
        <v>3833</v>
      </c>
      <c r="K42" s="25">
        <v>0</v>
      </c>
      <c r="L42" s="25" t="s">
        <v>3834</v>
      </c>
      <c r="M42" s="25">
        <v>13</v>
      </c>
      <c r="N42" s="25">
        <v>1</v>
      </c>
      <c r="O42" s="25">
        <v>100</v>
      </c>
      <c r="P42" s="25">
        <v>1</v>
      </c>
      <c r="Q42" s="25">
        <v>2</v>
      </c>
      <c r="R42" s="25">
        <v>24.46</v>
      </c>
      <c r="S42" s="25">
        <v>1</v>
      </c>
      <c r="T42" s="61">
        <v>45107</v>
      </c>
      <c r="U42" s="25"/>
      <c r="V42" s="8"/>
      <c r="W42" s="8"/>
      <c r="X42" s="8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</row>
    <row r="43" spans="1:396">
      <c r="A43" s="20" t="s">
        <v>164</v>
      </c>
      <c r="B43" s="20" t="s">
        <v>164</v>
      </c>
      <c r="C43" s="20" t="s">
        <v>294</v>
      </c>
      <c r="D43" s="20">
        <v>1</v>
      </c>
      <c r="E43" s="20" t="s">
        <v>382</v>
      </c>
      <c r="F43" s="20" t="s">
        <v>3835</v>
      </c>
      <c r="G43" s="20">
        <v>1</v>
      </c>
      <c r="H43" s="20" t="s">
        <v>382</v>
      </c>
      <c r="I43" s="20">
        <v>2.12</v>
      </c>
      <c r="J43" s="20" t="s">
        <v>3835</v>
      </c>
      <c r="K43" s="20">
        <v>0</v>
      </c>
      <c r="L43" s="20" t="s">
        <v>239</v>
      </c>
      <c r="M43" s="20">
        <v>1</v>
      </c>
      <c r="N43" s="20">
        <v>1</v>
      </c>
      <c r="O43" s="20">
        <v>80</v>
      </c>
      <c r="P43" s="20">
        <v>1</v>
      </c>
      <c r="Q43" s="20">
        <v>2</v>
      </c>
      <c r="R43" s="20">
        <v>2.12</v>
      </c>
      <c r="S43" s="20">
        <v>1</v>
      </c>
      <c r="T43" s="55">
        <v>45107</v>
      </c>
      <c r="U43" s="20"/>
      <c r="V43" s="8"/>
      <c r="W43" s="8"/>
      <c r="X43" s="8"/>
    </row>
    <row r="44" spans="1:396" s="83" customFormat="1">
      <c r="A44" s="25" t="s">
        <v>164</v>
      </c>
      <c r="B44" s="25" t="s">
        <v>3836</v>
      </c>
      <c r="C44" s="25" t="s">
        <v>294</v>
      </c>
      <c r="D44" s="25">
        <v>13.5</v>
      </c>
      <c r="E44" s="25" t="s">
        <v>382</v>
      </c>
      <c r="F44" s="25" t="s">
        <v>3837</v>
      </c>
      <c r="G44" s="25">
        <v>13.5</v>
      </c>
      <c r="H44" s="25" t="s">
        <v>382</v>
      </c>
      <c r="I44" s="25">
        <v>1.64</v>
      </c>
      <c r="J44" s="25" t="s">
        <v>3837</v>
      </c>
      <c r="K44" s="25">
        <v>0</v>
      </c>
      <c r="L44" s="25" t="s">
        <v>3754</v>
      </c>
      <c r="M44" s="25">
        <v>14</v>
      </c>
      <c r="N44" s="25">
        <v>1</v>
      </c>
      <c r="O44" s="25">
        <v>100</v>
      </c>
      <c r="P44" s="25">
        <v>1</v>
      </c>
      <c r="Q44" s="25">
        <v>2</v>
      </c>
      <c r="R44" s="25">
        <v>22.9</v>
      </c>
      <c r="S44" s="25">
        <v>1</v>
      </c>
      <c r="T44" s="61">
        <v>45107</v>
      </c>
      <c r="U44" s="25"/>
      <c r="V44" s="8"/>
      <c r="W44" s="8"/>
      <c r="X44" s="8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</row>
    <row r="45" spans="1:396">
      <c r="A45" s="20" t="s">
        <v>613</v>
      </c>
      <c r="B45" s="20" t="s">
        <v>613</v>
      </c>
      <c r="C45" s="20" t="s">
        <v>294</v>
      </c>
      <c r="D45" s="20">
        <v>1</v>
      </c>
      <c r="E45" s="20" t="s">
        <v>295</v>
      </c>
      <c r="F45" s="20" t="s">
        <v>3013</v>
      </c>
      <c r="G45" s="20">
        <v>1</v>
      </c>
      <c r="H45" s="20" t="s">
        <v>295</v>
      </c>
      <c r="I45" s="20">
        <v>3.44</v>
      </c>
      <c r="J45" s="20" t="s">
        <v>3013</v>
      </c>
      <c r="K45" s="20">
        <v>0</v>
      </c>
      <c r="L45" s="20" t="s">
        <v>3838</v>
      </c>
      <c r="M45" s="20">
        <v>1</v>
      </c>
      <c r="N45" s="20">
        <v>1</v>
      </c>
      <c r="O45" s="20">
        <v>100</v>
      </c>
      <c r="P45" s="20">
        <v>1</v>
      </c>
      <c r="Q45" s="20">
        <v>2</v>
      </c>
      <c r="R45" s="20">
        <v>3.44</v>
      </c>
      <c r="S45" s="20">
        <v>1</v>
      </c>
      <c r="T45" s="55">
        <v>45107</v>
      </c>
      <c r="U45" s="20"/>
      <c r="V45" s="8"/>
      <c r="W45" s="8"/>
      <c r="X45" s="8"/>
    </row>
    <row r="46" spans="1:396" s="83" customFormat="1">
      <c r="A46" s="25" t="s">
        <v>613</v>
      </c>
      <c r="B46" s="25" t="s">
        <v>3839</v>
      </c>
      <c r="C46" s="25" t="s">
        <v>294</v>
      </c>
      <c r="D46" s="25">
        <v>8</v>
      </c>
      <c r="E46" s="25" t="s">
        <v>295</v>
      </c>
      <c r="F46" s="25" t="s">
        <v>3840</v>
      </c>
      <c r="G46" s="25">
        <v>8</v>
      </c>
      <c r="H46" s="25" t="s">
        <v>295</v>
      </c>
      <c r="I46" s="25">
        <v>2.75</v>
      </c>
      <c r="J46" s="25" t="s">
        <v>3840</v>
      </c>
      <c r="K46" s="25">
        <v>0</v>
      </c>
      <c r="L46" s="25" t="s">
        <v>3841</v>
      </c>
      <c r="M46" s="25">
        <v>8</v>
      </c>
      <c r="N46" s="25">
        <v>1</v>
      </c>
      <c r="O46" s="25">
        <v>100</v>
      </c>
      <c r="P46" s="25">
        <v>1</v>
      </c>
      <c r="Q46" s="25">
        <v>2</v>
      </c>
      <c r="R46" s="25">
        <v>22</v>
      </c>
      <c r="S46" s="25">
        <v>1</v>
      </c>
      <c r="T46" s="61">
        <v>45107</v>
      </c>
      <c r="U46" s="25"/>
      <c r="V46" s="8"/>
      <c r="W46" s="8"/>
      <c r="X46" s="8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</row>
    <row r="47" spans="1:396">
      <c r="A47" s="20" t="s">
        <v>171</v>
      </c>
      <c r="B47" s="20" t="s">
        <v>3842</v>
      </c>
      <c r="C47" s="20" t="s">
        <v>294</v>
      </c>
      <c r="D47" s="20">
        <v>8</v>
      </c>
      <c r="E47" s="20" t="s">
        <v>295</v>
      </c>
      <c r="F47" s="20" t="s">
        <v>3843</v>
      </c>
      <c r="G47" s="20">
        <v>8</v>
      </c>
      <c r="H47" s="20" t="s">
        <v>295</v>
      </c>
      <c r="I47" s="20">
        <v>1.88</v>
      </c>
      <c r="J47" s="20" t="s">
        <v>3843</v>
      </c>
      <c r="K47" s="20">
        <v>0</v>
      </c>
      <c r="L47" s="20" t="s">
        <v>3841</v>
      </c>
      <c r="M47" s="20">
        <v>8</v>
      </c>
      <c r="N47" s="20">
        <v>1</v>
      </c>
      <c r="O47" s="20">
        <v>100</v>
      </c>
      <c r="P47" s="20">
        <v>1</v>
      </c>
      <c r="Q47" s="20">
        <v>2</v>
      </c>
      <c r="R47" s="20">
        <v>15</v>
      </c>
      <c r="S47" s="20">
        <v>1</v>
      </c>
      <c r="T47" s="55">
        <v>45107</v>
      </c>
      <c r="U47" s="20"/>
      <c r="V47" s="8"/>
      <c r="W47" s="8"/>
      <c r="X47" s="8"/>
    </row>
    <row r="48" spans="1:396" s="83" customFormat="1">
      <c r="A48" s="25" t="s">
        <v>171</v>
      </c>
      <c r="B48" s="25" t="s">
        <v>171</v>
      </c>
      <c r="C48" s="25" t="s">
        <v>294</v>
      </c>
      <c r="D48" s="25">
        <v>1</v>
      </c>
      <c r="E48" s="25" t="s">
        <v>295</v>
      </c>
      <c r="F48" s="25" t="s">
        <v>2982</v>
      </c>
      <c r="G48" s="25">
        <v>1</v>
      </c>
      <c r="H48" s="25" t="s">
        <v>295</v>
      </c>
      <c r="I48" s="25">
        <v>2.34</v>
      </c>
      <c r="J48" s="25" t="s">
        <v>2982</v>
      </c>
      <c r="K48" s="25">
        <v>0</v>
      </c>
      <c r="L48" s="25" t="s">
        <v>3838</v>
      </c>
      <c r="M48" s="25">
        <v>1</v>
      </c>
      <c r="N48" s="25">
        <v>1</v>
      </c>
      <c r="O48" s="25">
        <v>100</v>
      </c>
      <c r="P48" s="25">
        <v>1</v>
      </c>
      <c r="Q48" s="25">
        <v>2</v>
      </c>
      <c r="R48" s="25">
        <v>2.34</v>
      </c>
      <c r="S48" s="25">
        <v>1</v>
      </c>
      <c r="T48" s="61">
        <v>45107</v>
      </c>
      <c r="U48" s="25"/>
      <c r="V48" s="8"/>
      <c r="W48" s="8"/>
      <c r="X48" s="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</row>
    <row r="49" spans="1:396">
      <c r="A49" s="20" t="s">
        <v>3844</v>
      </c>
      <c r="B49" s="20" t="s">
        <v>3844</v>
      </c>
      <c r="C49" s="20" t="s">
        <v>294</v>
      </c>
      <c r="D49" s="20">
        <v>2</v>
      </c>
      <c r="E49" s="20" t="s">
        <v>382</v>
      </c>
      <c r="F49" s="20" t="s">
        <v>3845</v>
      </c>
      <c r="G49" s="20">
        <v>2</v>
      </c>
      <c r="H49" s="20" t="s">
        <v>382</v>
      </c>
      <c r="I49" s="20">
        <v>11</v>
      </c>
      <c r="J49" s="20" t="s">
        <v>3845</v>
      </c>
      <c r="K49" s="20">
        <v>0</v>
      </c>
      <c r="L49" s="20" t="s">
        <v>3846</v>
      </c>
      <c r="M49" s="20">
        <v>2</v>
      </c>
      <c r="N49" s="20">
        <v>1</v>
      </c>
      <c r="O49" s="20">
        <v>100</v>
      </c>
      <c r="P49" s="20">
        <v>1</v>
      </c>
      <c r="Q49" s="20">
        <v>2</v>
      </c>
      <c r="R49" s="20">
        <v>22</v>
      </c>
      <c r="S49" s="20">
        <v>1</v>
      </c>
      <c r="T49" s="55">
        <v>45107</v>
      </c>
      <c r="U49" s="20"/>
      <c r="V49" s="8"/>
      <c r="W49" s="8"/>
      <c r="X49" s="8"/>
    </row>
    <row r="50" spans="1:396" s="83" customFormat="1">
      <c r="A50" s="25" t="s">
        <v>2386</v>
      </c>
      <c r="B50" s="25" t="s">
        <v>3847</v>
      </c>
      <c r="C50" s="25" t="s">
        <v>294</v>
      </c>
      <c r="D50" s="25">
        <v>24</v>
      </c>
      <c r="E50" s="25" t="s">
        <v>295</v>
      </c>
      <c r="F50" s="25" t="s">
        <v>3733</v>
      </c>
      <c r="G50" s="25">
        <v>24</v>
      </c>
      <c r="H50" s="25" t="s">
        <v>295</v>
      </c>
      <c r="I50" s="25">
        <v>2.27</v>
      </c>
      <c r="J50" s="25" t="s">
        <v>3733</v>
      </c>
      <c r="K50" s="25">
        <v>0</v>
      </c>
      <c r="L50" s="25" t="s">
        <v>3848</v>
      </c>
      <c r="M50" s="25">
        <v>24</v>
      </c>
      <c r="N50" s="25">
        <v>1</v>
      </c>
      <c r="O50" s="25">
        <v>100</v>
      </c>
      <c r="P50" s="25">
        <v>1</v>
      </c>
      <c r="Q50" s="25">
        <v>2</v>
      </c>
      <c r="R50" s="25">
        <v>54.5</v>
      </c>
      <c r="S50" s="25">
        <v>1</v>
      </c>
      <c r="T50" s="61">
        <v>45107</v>
      </c>
      <c r="U50" s="25"/>
      <c r="V50" s="8"/>
      <c r="W50" s="8"/>
      <c r="X50" s="8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</row>
    <row r="51" spans="1:396">
      <c r="A51" s="20" t="s">
        <v>2386</v>
      </c>
      <c r="B51" s="20" t="s">
        <v>2386</v>
      </c>
      <c r="C51" s="20" t="s">
        <v>294</v>
      </c>
      <c r="D51" s="20">
        <v>1</v>
      </c>
      <c r="E51" s="20" t="s">
        <v>295</v>
      </c>
      <c r="F51" s="20" t="s">
        <v>2997</v>
      </c>
      <c r="G51" s="20">
        <v>1</v>
      </c>
      <c r="H51" s="20" t="s">
        <v>295</v>
      </c>
      <c r="I51" s="20">
        <v>2.84</v>
      </c>
      <c r="J51" s="20" t="s">
        <v>2997</v>
      </c>
      <c r="K51" s="20">
        <v>0</v>
      </c>
      <c r="L51" s="20" t="s">
        <v>3849</v>
      </c>
      <c r="M51" s="20">
        <v>1</v>
      </c>
      <c r="N51" s="20">
        <v>1</v>
      </c>
      <c r="O51" s="20">
        <v>100</v>
      </c>
      <c r="P51" s="20">
        <v>1</v>
      </c>
      <c r="Q51" s="20">
        <v>2</v>
      </c>
      <c r="R51" s="20">
        <v>2.84</v>
      </c>
      <c r="S51" s="20">
        <v>1</v>
      </c>
      <c r="T51" s="55">
        <v>45107</v>
      </c>
      <c r="U51" s="20"/>
      <c r="V51" s="8"/>
      <c r="W51" s="8"/>
      <c r="X51" s="8"/>
    </row>
    <row r="52" spans="1:396" s="83" customFormat="1">
      <c r="A52" s="25" t="s">
        <v>555</v>
      </c>
      <c r="B52" s="25" t="s">
        <v>3850</v>
      </c>
      <c r="C52" s="25" t="s">
        <v>294</v>
      </c>
      <c r="D52" s="25">
        <v>8</v>
      </c>
      <c r="E52" s="25" t="s">
        <v>295</v>
      </c>
      <c r="F52" s="25" t="s">
        <v>3851</v>
      </c>
      <c r="G52" s="25">
        <v>8</v>
      </c>
      <c r="H52" s="25" t="s">
        <v>295</v>
      </c>
      <c r="I52" s="25">
        <v>2.63</v>
      </c>
      <c r="J52" s="25" t="s">
        <v>3851</v>
      </c>
      <c r="K52" s="25">
        <v>0</v>
      </c>
      <c r="L52" s="25" t="s">
        <v>3852</v>
      </c>
      <c r="M52" s="25">
        <v>8</v>
      </c>
      <c r="N52" s="25">
        <v>1</v>
      </c>
      <c r="O52" s="25">
        <v>100</v>
      </c>
      <c r="P52" s="25">
        <v>1</v>
      </c>
      <c r="Q52" s="25">
        <v>2</v>
      </c>
      <c r="R52" s="25">
        <v>21</v>
      </c>
      <c r="S52" s="25">
        <v>1</v>
      </c>
      <c r="T52" s="61">
        <v>45107</v>
      </c>
      <c r="U52" s="25"/>
      <c r="V52" s="8"/>
      <c r="W52" s="8"/>
      <c r="X52" s="8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</row>
    <row r="53" spans="1:396">
      <c r="A53" s="20" t="s">
        <v>555</v>
      </c>
      <c r="B53" s="20" t="s">
        <v>555</v>
      </c>
      <c r="C53" s="20" t="s">
        <v>294</v>
      </c>
      <c r="D53" s="20">
        <v>1</v>
      </c>
      <c r="E53" s="20" t="s">
        <v>295</v>
      </c>
      <c r="F53" s="20" t="s">
        <v>3003</v>
      </c>
      <c r="G53" s="20">
        <v>1</v>
      </c>
      <c r="H53" s="20" t="s">
        <v>295</v>
      </c>
      <c r="I53" s="20">
        <v>3.28</v>
      </c>
      <c r="J53" s="20" t="s">
        <v>3003</v>
      </c>
      <c r="K53" s="20">
        <v>0</v>
      </c>
      <c r="L53" s="20" t="s">
        <v>3838</v>
      </c>
      <c r="M53" s="20">
        <v>1</v>
      </c>
      <c r="N53" s="20">
        <v>1</v>
      </c>
      <c r="O53" s="20">
        <v>100</v>
      </c>
      <c r="P53" s="20">
        <v>1</v>
      </c>
      <c r="Q53" s="20">
        <v>2</v>
      </c>
      <c r="R53" s="20">
        <v>3.28</v>
      </c>
      <c r="S53" s="20">
        <v>1</v>
      </c>
      <c r="T53" s="55">
        <v>45107</v>
      </c>
      <c r="U53" s="20"/>
      <c r="V53" s="8"/>
      <c r="W53" s="8"/>
      <c r="X53" s="8"/>
    </row>
    <row r="54" spans="1:396" s="83" customFormat="1">
      <c r="A54" s="25" t="s">
        <v>726</v>
      </c>
      <c r="B54" s="25" t="s">
        <v>3853</v>
      </c>
      <c r="C54" s="25" t="s">
        <v>294</v>
      </c>
      <c r="D54" s="25">
        <v>8</v>
      </c>
      <c r="E54" s="25" t="s">
        <v>295</v>
      </c>
      <c r="F54" s="25" t="s">
        <v>3854</v>
      </c>
      <c r="G54" s="25">
        <v>8</v>
      </c>
      <c r="H54" s="25" t="s">
        <v>295</v>
      </c>
      <c r="I54" s="25">
        <v>3</v>
      </c>
      <c r="J54" s="25" t="s">
        <v>3854</v>
      </c>
      <c r="K54" s="25">
        <v>0</v>
      </c>
      <c r="L54" s="25" t="s">
        <v>3852</v>
      </c>
      <c r="M54" s="25">
        <v>8</v>
      </c>
      <c r="N54" s="25">
        <v>1</v>
      </c>
      <c r="O54" s="25">
        <v>100</v>
      </c>
      <c r="P54" s="25">
        <v>1</v>
      </c>
      <c r="Q54" s="25">
        <v>2</v>
      </c>
      <c r="R54" s="25">
        <v>24</v>
      </c>
      <c r="S54" s="25">
        <v>1</v>
      </c>
      <c r="T54" s="61">
        <v>45107</v>
      </c>
      <c r="U54" s="25"/>
      <c r="V54" s="8"/>
      <c r="W54" s="8"/>
      <c r="X54" s="8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</row>
    <row r="55" spans="1:396">
      <c r="A55" s="20" t="s">
        <v>726</v>
      </c>
      <c r="B55" s="20" t="s">
        <v>726</v>
      </c>
      <c r="C55" s="20" t="s">
        <v>294</v>
      </c>
      <c r="D55" s="20">
        <v>1</v>
      </c>
      <c r="E55" s="20" t="s">
        <v>295</v>
      </c>
      <c r="F55" s="20" t="s">
        <v>3087</v>
      </c>
      <c r="G55" s="20">
        <v>1</v>
      </c>
      <c r="H55" s="20" t="s">
        <v>295</v>
      </c>
      <c r="I55" s="20">
        <v>3.75</v>
      </c>
      <c r="J55" s="20" t="s">
        <v>3087</v>
      </c>
      <c r="K55" s="20">
        <v>0</v>
      </c>
      <c r="L55" s="20" t="s">
        <v>3838</v>
      </c>
      <c r="M55" s="20">
        <v>1</v>
      </c>
      <c r="N55" s="20">
        <v>1</v>
      </c>
      <c r="O55" s="20">
        <v>100</v>
      </c>
      <c r="P55" s="20">
        <v>1</v>
      </c>
      <c r="Q55" s="20">
        <v>2</v>
      </c>
      <c r="R55" s="20">
        <v>3.75</v>
      </c>
      <c r="S55" s="20">
        <v>1</v>
      </c>
      <c r="T55" s="55">
        <v>45107</v>
      </c>
      <c r="U55" s="20"/>
      <c r="V55" s="8"/>
      <c r="W55" s="8"/>
      <c r="X55" s="8"/>
    </row>
    <row r="56" spans="1:396" s="83" customFormat="1">
      <c r="A56" s="25" t="s">
        <v>1184</v>
      </c>
      <c r="B56" s="25" t="s">
        <v>1184</v>
      </c>
      <c r="C56" s="25" t="s">
        <v>294</v>
      </c>
      <c r="D56" s="25">
        <v>5</v>
      </c>
      <c r="E56" s="25" t="s">
        <v>382</v>
      </c>
      <c r="F56" s="25" t="s">
        <v>3855</v>
      </c>
      <c r="G56" s="25">
        <v>5</v>
      </c>
      <c r="H56" s="25" t="s">
        <v>382</v>
      </c>
      <c r="I56" s="25">
        <v>11.4</v>
      </c>
      <c r="J56" s="25" t="s">
        <v>3855</v>
      </c>
      <c r="K56" s="25">
        <v>0</v>
      </c>
      <c r="L56" s="25" t="s">
        <v>3856</v>
      </c>
      <c r="M56" s="25">
        <v>5</v>
      </c>
      <c r="N56" s="25">
        <v>1</v>
      </c>
      <c r="O56" s="25">
        <v>100</v>
      </c>
      <c r="P56" s="25">
        <v>1</v>
      </c>
      <c r="Q56" s="25">
        <v>2</v>
      </c>
      <c r="R56" s="25">
        <v>57</v>
      </c>
      <c r="S56" s="25">
        <v>1</v>
      </c>
      <c r="T56" s="61">
        <v>45107</v>
      </c>
      <c r="U56" s="25"/>
      <c r="V56" s="8"/>
      <c r="W56" s="8"/>
      <c r="X56" s="8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</row>
    <row r="57" spans="1:396">
      <c r="A57" s="20" t="s">
        <v>320</v>
      </c>
      <c r="B57" s="20" t="s">
        <v>3857</v>
      </c>
      <c r="C57" s="20" t="s">
        <v>294</v>
      </c>
      <c r="D57" s="20">
        <v>24</v>
      </c>
      <c r="E57" s="20" t="s">
        <v>295</v>
      </c>
      <c r="F57" s="20" t="s">
        <v>3858</v>
      </c>
      <c r="G57" s="20">
        <v>24</v>
      </c>
      <c r="H57" s="20" t="s">
        <v>295</v>
      </c>
      <c r="I57" s="20">
        <v>0.51</v>
      </c>
      <c r="J57" s="20" t="s">
        <v>3858</v>
      </c>
      <c r="K57" s="20">
        <v>0</v>
      </c>
      <c r="L57" s="20" t="s">
        <v>3859</v>
      </c>
      <c r="M57" s="20">
        <v>24</v>
      </c>
      <c r="N57" s="20">
        <v>1</v>
      </c>
      <c r="O57" s="20">
        <v>100</v>
      </c>
      <c r="P57" s="20">
        <v>1</v>
      </c>
      <c r="Q57" s="20">
        <v>2</v>
      </c>
      <c r="R57" s="20">
        <v>12.32</v>
      </c>
      <c r="S57" s="20">
        <v>1</v>
      </c>
      <c r="T57" s="55">
        <v>45107</v>
      </c>
      <c r="U57" s="20"/>
      <c r="V57" s="8"/>
      <c r="W57" s="8"/>
      <c r="X57" s="8"/>
    </row>
    <row r="58" spans="1:396" s="83" customFormat="1">
      <c r="A58" s="25" t="s">
        <v>320</v>
      </c>
      <c r="B58" s="25" t="s">
        <v>3860</v>
      </c>
      <c r="C58" s="25" t="s">
        <v>294</v>
      </c>
      <c r="D58" s="25">
        <v>20</v>
      </c>
      <c r="E58" s="25" t="s">
        <v>295</v>
      </c>
      <c r="F58" s="25" t="s">
        <v>3550</v>
      </c>
      <c r="G58" s="25">
        <v>20</v>
      </c>
      <c r="H58" s="25" t="s">
        <v>295</v>
      </c>
      <c r="I58" s="25">
        <v>0.69</v>
      </c>
      <c r="J58" s="25" t="s">
        <v>3550</v>
      </c>
      <c r="K58" s="25">
        <v>0</v>
      </c>
      <c r="L58" s="25" t="s">
        <v>3861</v>
      </c>
      <c r="M58" s="25">
        <v>20</v>
      </c>
      <c r="N58" s="25">
        <v>1</v>
      </c>
      <c r="O58" s="25">
        <v>100</v>
      </c>
      <c r="P58" s="25">
        <v>1</v>
      </c>
      <c r="Q58" s="25">
        <v>2</v>
      </c>
      <c r="R58" s="25">
        <v>13.8</v>
      </c>
      <c r="S58" s="25">
        <v>1</v>
      </c>
      <c r="T58" s="61">
        <v>45107</v>
      </c>
      <c r="U58" s="25"/>
      <c r="V58" s="8"/>
      <c r="W58" s="8"/>
      <c r="X58" s="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</row>
    <row r="59" spans="1:396">
      <c r="A59" s="20" t="s">
        <v>320</v>
      </c>
      <c r="B59" s="20" t="s">
        <v>320</v>
      </c>
      <c r="C59" s="20" t="s">
        <v>294</v>
      </c>
      <c r="D59" s="20">
        <v>1</v>
      </c>
      <c r="E59" s="20" t="s">
        <v>295</v>
      </c>
      <c r="F59" s="20" t="s">
        <v>3862</v>
      </c>
      <c r="G59" s="20">
        <v>1</v>
      </c>
      <c r="H59" s="20" t="s">
        <v>295</v>
      </c>
      <c r="I59" s="20">
        <v>0.86</v>
      </c>
      <c r="J59" s="20" t="s">
        <v>3862</v>
      </c>
      <c r="K59" s="20">
        <v>0</v>
      </c>
      <c r="L59" s="20" t="s">
        <v>3823</v>
      </c>
      <c r="M59" s="20">
        <v>1</v>
      </c>
      <c r="N59" s="20">
        <v>1</v>
      </c>
      <c r="O59" s="20">
        <v>100</v>
      </c>
      <c r="P59" s="20">
        <v>1</v>
      </c>
      <c r="Q59" s="20">
        <v>2</v>
      </c>
      <c r="R59" s="20">
        <v>0.86</v>
      </c>
      <c r="S59" s="20">
        <v>1</v>
      </c>
      <c r="T59" s="55">
        <v>45107</v>
      </c>
      <c r="U59" s="20"/>
      <c r="V59" s="8"/>
      <c r="W59" s="8"/>
      <c r="X59" s="8"/>
    </row>
    <row r="60" spans="1:396" s="83" customFormat="1">
      <c r="A60" s="25" t="s">
        <v>592</v>
      </c>
      <c r="B60" s="25" t="s">
        <v>592</v>
      </c>
      <c r="C60" s="25" t="s">
        <v>294</v>
      </c>
      <c r="D60" s="25">
        <v>1</v>
      </c>
      <c r="E60" s="25" t="s">
        <v>295</v>
      </c>
      <c r="F60" s="25" t="s">
        <v>3863</v>
      </c>
      <c r="G60" s="25">
        <v>1</v>
      </c>
      <c r="H60" s="25" t="s">
        <v>295</v>
      </c>
      <c r="I60" s="25">
        <v>2.36</v>
      </c>
      <c r="J60" s="25" t="s">
        <v>3863</v>
      </c>
      <c r="K60" s="25">
        <v>0</v>
      </c>
      <c r="L60" s="25" t="s">
        <v>3781</v>
      </c>
      <c r="M60" s="25">
        <v>1</v>
      </c>
      <c r="N60" s="25">
        <v>1</v>
      </c>
      <c r="O60" s="25">
        <v>100</v>
      </c>
      <c r="P60" s="25">
        <v>1</v>
      </c>
      <c r="Q60" s="25">
        <v>2</v>
      </c>
      <c r="R60" s="25">
        <v>2.36</v>
      </c>
      <c r="S60" s="25">
        <v>1</v>
      </c>
      <c r="T60" s="61">
        <v>45107</v>
      </c>
      <c r="U60" s="25"/>
      <c r="V60" s="8"/>
      <c r="W60" s="8"/>
      <c r="X60" s="8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</row>
    <row r="61" spans="1:396">
      <c r="A61" s="20" t="s">
        <v>592</v>
      </c>
      <c r="B61" s="20" t="s">
        <v>3864</v>
      </c>
      <c r="C61" s="20" t="s">
        <v>294</v>
      </c>
      <c r="D61" s="20">
        <v>4.5</v>
      </c>
      <c r="E61" s="20" t="s">
        <v>382</v>
      </c>
      <c r="F61" s="20" t="s">
        <v>3627</v>
      </c>
      <c r="G61" s="20">
        <v>4.5</v>
      </c>
      <c r="H61" s="20" t="s">
        <v>382</v>
      </c>
      <c r="I61" s="20">
        <v>3.4</v>
      </c>
      <c r="J61" s="20" t="s">
        <v>3627</v>
      </c>
      <c r="K61" s="20">
        <v>0</v>
      </c>
      <c r="L61" s="20" t="s">
        <v>3865</v>
      </c>
      <c r="M61" s="20">
        <v>5</v>
      </c>
      <c r="N61" s="20">
        <v>1</v>
      </c>
      <c r="O61" s="20">
        <v>100</v>
      </c>
      <c r="P61" s="20">
        <v>1</v>
      </c>
      <c r="Q61" s="20">
        <v>2</v>
      </c>
      <c r="R61" s="20">
        <v>17</v>
      </c>
      <c r="S61" s="20">
        <v>1</v>
      </c>
      <c r="T61" s="55">
        <v>45107</v>
      </c>
      <c r="U61" s="20"/>
      <c r="V61" s="8"/>
      <c r="W61" s="8"/>
      <c r="X61" s="8"/>
    </row>
    <row r="62" spans="1:396" s="83" customFormat="1">
      <c r="A62" s="25" t="s">
        <v>624</v>
      </c>
      <c r="B62" s="25" t="s">
        <v>624</v>
      </c>
      <c r="C62" s="25" t="s">
        <v>294</v>
      </c>
      <c r="D62" s="25">
        <v>1</v>
      </c>
      <c r="E62" s="25" t="s">
        <v>295</v>
      </c>
      <c r="F62" s="25" t="s">
        <v>3866</v>
      </c>
      <c r="G62" s="25">
        <v>1</v>
      </c>
      <c r="H62" s="25" t="s">
        <v>295</v>
      </c>
      <c r="I62" s="25">
        <v>2.4700000000000002</v>
      </c>
      <c r="J62" s="25" t="s">
        <v>3866</v>
      </c>
      <c r="K62" s="25">
        <v>0</v>
      </c>
      <c r="L62" s="25" t="s">
        <v>3781</v>
      </c>
      <c r="M62" s="25">
        <v>1</v>
      </c>
      <c r="N62" s="25">
        <v>1</v>
      </c>
      <c r="O62" s="25">
        <v>100</v>
      </c>
      <c r="P62" s="25">
        <v>1</v>
      </c>
      <c r="Q62" s="25">
        <v>2</v>
      </c>
      <c r="R62" s="25">
        <v>2.4700000000000002</v>
      </c>
      <c r="S62" s="25">
        <v>1</v>
      </c>
      <c r="T62" s="61">
        <v>45107</v>
      </c>
      <c r="U62" s="25"/>
      <c r="V62" s="8"/>
      <c r="W62" s="8"/>
      <c r="X62" s="8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</row>
    <row r="63" spans="1:396">
      <c r="A63" s="20" t="s">
        <v>624</v>
      </c>
      <c r="B63" s="20" t="s">
        <v>3867</v>
      </c>
      <c r="C63" s="20" t="s">
        <v>294</v>
      </c>
      <c r="D63" s="20">
        <v>4.5</v>
      </c>
      <c r="E63" s="20" t="s">
        <v>382</v>
      </c>
      <c r="F63" s="20" t="s">
        <v>3628</v>
      </c>
      <c r="G63" s="20">
        <v>4.5</v>
      </c>
      <c r="H63" s="20" t="s">
        <v>382</v>
      </c>
      <c r="I63" s="20">
        <v>3.56</v>
      </c>
      <c r="J63" s="20" t="s">
        <v>3628</v>
      </c>
      <c r="K63" s="20">
        <v>0</v>
      </c>
      <c r="L63" s="20" t="s">
        <v>3865</v>
      </c>
      <c r="M63" s="20">
        <v>5</v>
      </c>
      <c r="N63" s="20">
        <v>1</v>
      </c>
      <c r="O63" s="20">
        <v>100</v>
      </c>
      <c r="P63" s="20">
        <v>1</v>
      </c>
      <c r="Q63" s="20">
        <v>2</v>
      </c>
      <c r="R63" s="20">
        <v>17.8</v>
      </c>
      <c r="S63" s="20">
        <v>1</v>
      </c>
      <c r="T63" s="55">
        <v>45107</v>
      </c>
      <c r="U63" s="20"/>
      <c r="V63" s="8"/>
      <c r="W63" s="8"/>
      <c r="X63" s="8"/>
    </row>
    <row r="64" spans="1:396" s="83" customFormat="1">
      <c r="A64" s="25" t="s">
        <v>303</v>
      </c>
      <c r="B64" s="25" t="s">
        <v>3868</v>
      </c>
      <c r="C64" s="25" t="s">
        <v>294</v>
      </c>
      <c r="D64" s="25">
        <v>45</v>
      </c>
      <c r="E64" s="25" t="s">
        <v>295</v>
      </c>
      <c r="F64" s="25" t="s">
        <v>3869</v>
      </c>
      <c r="G64" s="25">
        <v>45</v>
      </c>
      <c r="H64" s="25" t="s">
        <v>295</v>
      </c>
      <c r="I64" s="25">
        <v>0.55000000000000004</v>
      </c>
      <c r="J64" s="25" t="s">
        <v>3869</v>
      </c>
      <c r="K64" s="25">
        <v>0</v>
      </c>
      <c r="L64" s="25" t="s">
        <v>3870</v>
      </c>
      <c r="M64" s="25">
        <v>45</v>
      </c>
      <c r="N64" s="25">
        <v>1</v>
      </c>
      <c r="O64" s="25">
        <v>100</v>
      </c>
      <c r="P64" s="25">
        <v>1</v>
      </c>
      <c r="Q64" s="25">
        <v>2</v>
      </c>
      <c r="R64" s="25">
        <v>24.9</v>
      </c>
      <c r="S64" s="25">
        <v>1</v>
      </c>
      <c r="T64" s="61">
        <v>45107</v>
      </c>
      <c r="U64" s="25"/>
      <c r="V64" s="8"/>
      <c r="W64" s="8"/>
      <c r="X64" s="8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</row>
    <row r="65" spans="1:396">
      <c r="A65" s="20" t="s">
        <v>303</v>
      </c>
      <c r="B65" s="20" t="s">
        <v>303</v>
      </c>
      <c r="C65" s="20" t="s">
        <v>294</v>
      </c>
      <c r="D65" s="20">
        <v>1</v>
      </c>
      <c r="E65" s="20" t="s">
        <v>295</v>
      </c>
      <c r="F65" s="20" t="s">
        <v>3871</v>
      </c>
      <c r="G65" s="20">
        <v>1</v>
      </c>
      <c r="H65" s="20" t="s">
        <v>295</v>
      </c>
      <c r="I65" s="20">
        <v>0.69</v>
      </c>
      <c r="J65" s="20" t="s">
        <v>3871</v>
      </c>
      <c r="K65" s="20">
        <v>0</v>
      </c>
      <c r="L65" s="20" t="s">
        <v>3823</v>
      </c>
      <c r="M65" s="20">
        <v>1</v>
      </c>
      <c r="N65" s="20">
        <v>1</v>
      </c>
      <c r="O65" s="20">
        <v>100</v>
      </c>
      <c r="P65" s="20">
        <v>1</v>
      </c>
      <c r="Q65" s="20">
        <v>2</v>
      </c>
      <c r="R65" s="20">
        <v>0.69</v>
      </c>
      <c r="S65" s="20">
        <v>1</v>
      </c>
      <c r="T65" s="55">
        <v>45107</v>
      </c>
      <c r="U65" s="20"/>
      <c r="V65" s="8"/>
      <c r="W65" s="8"/>
      <c r="X65" s="8"/>
    </row>
    <row r="66" spans="1:396" s="83" customFormat="1">
      <c r="A66" s="25" t="s">
        <v>540</v>
      </c>
      <c r="B66" s="25" t="s">
        <v>3872</v>
      </c>
      <c r="C66" s="25" t="s">
        <v>294</v>
      </c>
      <c r="D66" s="25">
        <v>1</v>
      </c>
      <c r="E66" s="25" t="s">
        <v>295</v>
      </c>
      <c r="F66" s="25" t="s">
        <v>3873</v>
      </c>
      <c r="G66" s="25">
        <v>1</v>
      </c>
      <c r="H66" s="25" t="s">
        <v>295</v>
      </c>
      <c r="I66" s="25">
        <v>0.37</v>
      </c>
      <c r="J66" s="25" t="s">
        <v>3873</v>
      </c>
      <c r="K66" s="25">
        <v>0</v>
      </c>
      <c r="L66" s="25" t="s">
        <v>3823</v>
      </c>
      <c r="M66" s="25">
        <v>1</v>
      </c>
      <c r="N66" s="25">
        <v>1</v>
      </c>
      <c r="O66" s="25">
        <v>100</v>
      </c>
      <c r="P66" s="25">
        <v>1</v>
      </c>
      <c r="Q66" s="25">
        <v>2</v>
      </c>
      <c r="R66" s="25">
        <v>0.37</v>
      </c>
      <c r="S66" s="25">
        <v>1</v>
      </c>
      <c r="T66" s="61">
        <v>45107</v>
      </c>
      <c r="U66" s="25"/>
      <c r="V66" s="8"/>
      <c r="W66" s="8"/>
      <c r="X66" s="8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</row>
    <row r="67" spans="1:396">
      <c r="A67" s="20" t="s">
        <v>540</v>
      </c>
      <c r="B67" s="20" t="s">
        <v>3874</v>
      </c>
      <c r="C67" s="20" t="s">
        <v>294</v>
      </c>
      <c r="D67" s="20">
        <v>36</v>
      </c>
      <c r="E67" s="20" t="s">
        <v>295</v>
      </c>
      <c r="F67" s="20" t="s">
        <v>3875</v>
      </c>
      <c r="G67" s="20">
        <v>36</v>
      </c>
      <c r="H67" s="20" t="s">
        <v>295</v>
      </c>
      <c r="I67" s="20">
        <v>0.37</v>
      </c>
      <c r="J67" s="20" t="s">
        <v>3875</v>
      </c>
      <c r="K67" s="20">
        <v>0</v>
      </c>
      <c r="L67" s="20" t="s">
        <v>3876</v>
      </c>
      <c r="M67" s="20">
        <v>36</v>
      </c>
      <c r="N67" s="20">
        <v>1</v>
      </c>
      <c r="O67" s="20">
        <v>100</v>
      </c>
      <c r="P67" s="20">
        <v>1</v>
      </c>
      <c r="Q67" s="20">
        <v>2</v>
      </c>
      <c r="R67" s="20">
        <v>13.41</v>
      </c>
      <c r="S67" s="20">
        <v>1</v>
      </c>
      <c r="T67" s="55">
        <v>45107</v>
      </c>
      <c r="U67" s="20"/>
      <c r="V67" s="8"/>
      <c r="W67" s="8"/>
      <c r="X67" s="8"/>
    </row>
    <row r="68" spans="1:396" s="83" customFormat="1">
      <c r="A68" s="25" t="s">
        <v>540</v>
      </c>
      <c r="B68" s="25" t="s">
        <v>540</v>
      </c>
      <c r="C68" s="25" t="s">
        <v>294</v>
      </c>
      <c r="D68" s="25">
        <v>10</v>
      </c>
      <c r="E68" s="25" t="s">
        <v>382</v>
      </c>
      <c r="F68" s="25" t="s">
        <v>3641</v>
      </c>
      <c r="G68" s="25">
        <v>10</v>
      </c>
      <c r="H68" s="25" t="s">
        <v>382</v>
      </c>
      <c r="I68" s="25">
        <v>2.98</v>
      </c>
      <c r="J68" s="25" t="s">
        <v>3641</v>
      </c>
      <c r="K68" s="25">
        <v>0</v>
      </c>
      <c r="L68" s="25" t="s">
        <v>3877</v>
      </c>
      <c r="M68" s="25">
        <v>10</v>
      </c>
      <c r="N68" s="25">
        <v>1</v>
      </c>
      <c r="O68" s="25">
        <v>100</v>
      </c>
      <c r="P68" s="25">
        <v>1</v>
      </c>
      <c r="Q68" s="25">
        <v>2</v>
      </c>
      <c r="R68" s="25">
        <v>29.8</v>
      </c>
      <c r="S68" s="25">
        <v>1</v>
      </c>
      <c r="T68" s="61">
        <v>45107</v>
      </c>
      <c r="U68" s="25"/>
      <c r="V68" s="8"/>
      <c r="W68" s="8"/>
      <c r="X68" s="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</row>
    <row r="69" spans="1:396">
      <c r="A69" s="20" t="s">
        <v>1741</v>
      </c>
      <c r="B69" s="20" t="s">
        <v>3878</v>
      </c>
      <c r="C69" s="20" t="s">
        <v>294</v>
      </c>
      <c r="D69" s="20">
        <v>2</v>
      </c>
      <c r="E69" s="20" t="s">
        <v>382</v>
      </c>
      <c r="F69" s="20" t="s">
        <v>3879</v>
      </c>
      <c r="G69" s="20">
        <v>2</v>
      </c>
      <c r="H69" s="20" t="s">
        <v>382</v>
      </c>
      <c r="I69" s="20">
        <v>9.33</v>
      </c>
      <c r="J69" s="20" t="s">
        <v>3879</v>
      </c>
      <c r="K69" s="20">
        <v>0</v>
      </c>
      <c r="L69" s="20" t="s">
        <v>3846</v>
      </c>
      <c r="M69" s="20">
        <v>2</v>
      </c>
      <c r="N69" s="20">
        <v>1</v>
      </c>
      <c r="O69" s="20">
        <v>100</v>
      </c>
      <c r="P69" s="20">
        <v>1</v>
      </c>
      <c r="Q69" s="20">
        <v>2</v>
      </c>
      <c r="R69" s="20">
        <v>18.649999999999999</v>
      </c>
      <c r="S69" s="20">
        <v>1</v>
      </c>
      <c r="T69" s="55">
        <v>45107</v>
      </c>
      <c r="U69" s="20"/>
      <c r="V69" s="8"/>
      <c r="W69" s="8"/>
      <c r="X69" s="8"/>
    </row>
    <row r="70" spans="1:396" s="83" customFormat="1">
      <c r="A70" s="25" t="s">
        <v>1741</v>
      </c>
      <c r="B70" s="25" t="s">
        <v>1741</v>
      </c>
      <c r="C70" s="25" t="s">
        <v>294</v>
      </c>
      <c r="D70" s="25">
        <v>1</v>
      </c>
      <c r="E70" s="25" t="s">
        <v>295</v>
      </c>
      <c r="F70" s="25" t="s">
        <v>3880</v>
      </c>
      <c r="G70" s="25">
        <v>1</v>
      </c>
      <c r="H70" s="25" t="s">
        <v>295</v>
      </c>
      <c r="I70" s="25">
        <v>5.83</v>
      </c>
      <c r="J70" s="25" t="s">
        <v>3880</v>
      </c>
      <c r="K70" s="25">
        <v>0</v>
      </c>
      <c r="L70" s="25" t="s">
        <v>3781</v>
      </c>
      <c r="M70" s="25">
        <v>1</v>
      </c>
      <c r="N70" s="25">
        <v>1</v>
      </c>
      <c r="O70" s="25">
        <v>100</v>
      </c>
      <c r="P70" s="25">
        <v>1</v>
      </c>
      <c r="Q70" s="25">
        <v>2</v>
      </c>
      <c r="R70" s="25">
        <v>5.83</v>
      </c>
      <c r="S70" s="25">
        <v>1</v>
      </c>
      <c r="T70" s="61">
        <v>45107</v>
      </c>
      <c r="U70" s="25"/>
      <c r="V70" s="8"/>
      <c r="W70" s="8"/>
      <c r="X70" s="8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</row>
    <row r="71" spans="1:396">
      <c r="A71" s="20" t="s">
        <v>214</v>
      </c>
      <c r="B71" s="20" t="s">
        <v>3881</v>
      </c>
      <c r="C71" s="20" t="s">
        <v>294</v>
      </c>
      <c r="D71" s="20">
        <v>60</v>
      </c>
      <c r="E71" s="20" t="s">
        <v>295</v>
      </c>
      <c r="F71" s="20" t="s">
        <v>3882</v>
      </c>
      <c r="G71" s="20">
        <v>60</v>
      </c>
      <c r="H71" s="20" t="s">
        <v>295</v>
      </c>
      <c r="I71" s="20">
        <v>0.31</v>
      </c>
      <c r="J71" s="20" t="s">
        <v>3882</v>
      </c>
      <c r="K71" s="20">
        <v>0</v>
      </c>
      <c r="L71" s="20" t="s">
        <v>3883</v>
      </c>
      <c r="M71" s="20">
        <v>60</v>
      </c>
      <c r="N71" s="20">
        <v>1</v>
      </c>
      <c r="O71" s="20">
        <v>100</v>
      </c>
      <c r="P71" s="20">
        <v>1</v>
      </c>
      <c r="Q71" s="20">
        <v>2</v>
      </c>
      <c r="R71" s="20">
        <v>18.5</v>
      </c>
      <c r="S71" s="20">
        <v>1</v>
      </c>
      <c r="T71" s="55">
        <v>45107</v>
      </c>
      <c r="U71" s="20"/>
      <c r="V71" s="8"/>
      <c r="W71" s="8"/>
      <c r="X71" s="8"/>
    </row>
    <row r="72" spans="1:396" s="83" customFormat="1">
      <c r="A72" s="25" t="s">
        <v>214</v>
      </c>
      <c r="B72" s="25" t="s">
        <v>214</v>
      </c>
      <c r="C72" s="25" t="s">
        <v>294</v>
      </c>
      <c r="D72" s="25">
        <v>1</v>
      </c>
      <c r="E72" s="25" t="s">
        <v>295</v>
      </c>
      <c r="F72" s="25" t="s">
        <v>3884</v>
      </c>
      <c r="G72" s="25">
        <v>1</v>
      </c>
      <c r="H72" s="25" t="s">
        <v>295</v>
      </c>
      <c r="I72" s="25">
        <v>0.39</v>
      </c>
      <c r="J72" s="25" t="s">
        <v>3884</v>
      </c>
      <c r="K72" s="25">
        <v>0</v>
      </c>
      <c r="L72" s="25" t="s">
        <v>3823</v>
      </c>
      <c r="M72" s="25">
        <v>1</v>
      </c>
      <c r="N72" s="25">
        <v>1</v>
      </c>
      <c r="O72" s="25">
        <v>100</v>
      </c>
      <c r="P72" s="25">
        <v>1</v>
      </c>
      <c r="Q72" s="25">
        <v>2</v>
      </c>
      <c r="R72" s="25">
        <v>0.39</v>
      </c>
      <c r="S72" s="25">
        <v>1</v>
      </c>
      <c r="T72" s="61">
        <v>45107</v>
      </c>
      <c r="U72" s="25"/>
      <c r="V72" s="8"/>
      <c r="W72" s="8"/>
      <c r="X72" s="8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</row>
    <row r="73" spans="1:396">
      <c r="A73" s="20" t="s">
        <v>221</v>
      </c>
      <c r="B73" s="20" t="s">
        <v>3885</v>
      </c>
      <c r="C73" s="20" t="s">
        <v>294</v>
      </c>
      <c r="D73" s="20">
        <v>54</v>
      </c>
      <c r="E73" s="20" t="s">
        <v>295</v>
      </c>
      <c r="F73" s="20" t="s">
        <v>3243</v>
      </c>
      <c r="G73" s="20">
        <v>54</v>
      </c>
      <c r="H73" s="20" t="s">
        <v>295</v>
      </c>
      <c r="I73" s="20">
        <v>0.23</v>
      </c>
      <c r="J73" s="20" t="s">
        <v>3243</v>
      </c>
      <c r="K73" s="20">
        <v>0</v>
      </c>
      <c r="L73" s="20" t="s">
        <v>3886</v>
      </c>
      <c r="M73" s="20">
        <v>54</v>
      </c>
      <c r="N73" s="20">
        <v>1</v>
      </c>
      <c r="O73" s="20">
        <v>100</v>
      </c>
      <c r="P73" s="20">
        <v>1</v>
      </c>
      <c r="Q73" s="20">
        <v>2</v>
      </c>
      <c r="R73" s="20">
        <v>12.2</v>
      </c>
      <c r="S73" s="20">
        <v>1</v>
      </c>
      <c r="T73" s="55">
        <v>45107</v>
      </c>
      <c r="U73" s="20"/>
      <c r="V73" s="8"/>
      <c r="W73" s="8"/>
      <c r="X73" s="8"/>
    </row>
    <row r="74" spans="1:396" s="83" customFormat="1">
      <c r="A74" s="25" t="s">
        <v>221</v>
      </c>
      <c r="B74" s="25" t="s">
        <v>221</v>
      </c>
      <c r="C74" s="25" t="s">
        <v>294</v>
      </c>
      <c r="D74" s="25">
        <v>1</v>
      </c>
      <c r="E74" s="25" t="s">
        <v>295</v>
      </c>
      <c r="F74" s="25" t="s">
        <v>3887</v>
      </c>
      <c r="G74" s="25">
        <v>1</v>
      </c>
      <c r="H74" s="25" t="s">
        <v>295</v>
      </c>
      <c r="I74" s="25">
        <v>0.28000000000000003</v>
      </c>
      <c r="J74" s="25" t="s">
        <v>3887</v>
      </c>
      <c r="K74" s="25">
        <v>0</v>
      </c>
      <c r="L74" s="25" t="s">
        <v>3823</v>
      </c>
      <c r="M74" s="25">
        <v>1</v>
      </c>
      <c r="N74" s="25">
        <v>1</v>
      </c>
      <c r="O74" s="25">
        <v>100</v>
      </c>
      <c r="P74" s="25">
        <v>1</v>
      </c>
      <c r="Q74" s="25">
        <v>2</v>
      </c>
      <c r="R74" s="25">
        <v>0.28000000000000003</v>
      </c>
      <c r="S74" s="25">
        <v>1</v>
      </c>
      <c r="T74" s="61">
        <v>45107</v>
      </c>
      <c r="U74" s="25"/>
      <c r="V74" s="8"/>
      <c r="W74" s="8"/>
      <c r="X74" s="8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</row>
    <row r="75" spans="1:396">
      <c r="A75" s="20" t="s">
        <v>400</v>
      </c>
      <c r="B75" s="20" t="s">
        <v>400</v>
      </c>
      <c r="C75" s="20" t="s">
        <v>294</v>
      </c>
      <c r="D75" s="20">
        <v>1</v>
      </c>
      <c r="E75" s="20" t="s">
        <v>295</v>
      </c>
      <c r="F75" s="20" t="s">
        <v>3888</v>
      </c>
      <c r="G75" s="20">
        <v>1</v>
      </c>
      <c r="H75" s="20" t="s">
        <v>295</v>
      </c>
      <c r="I75" s="20">
        <v>1.61</v>
      </c>
      <c r="J75" s="20" t="s">
        <v>3888</v>
      </c>
      <c r="K75" s="20">
        <v>0</v>
      </c>
      <c r="L75" s="20" t="s">
        <v>3823</v>
      </c>
      <c r="M75" s="20">
        <v>1</v>
      </c>
      <c r="N75" s="20">
        <v>1</v>
      </c>
      <c r="O75" s="20">
        <v>100</v>
      </c>
      <c r="P75" s="20">
        <v>1</v>
      </c>
      <c r="Q75" s="20">
        <v>2</v>
      </c>
      <c r="R75" s="20">
        <v>1.61</v>
      </c>
      <c r="S75" s="20">
        <v>1</v>
      </c>
      <c r="T75" s="55">
        <v>45107</v>
      </c>
      <c r="U75" s="20"/>
      <c r="V75" s="8"/>
      <c r="W75" s="8"/>
      <c r="X75" s="8"/>
    </row>
    <row r="76" spans="1:396" s="83" customFormat="1">
      <c r="A76" s="25" t="s">
        <v>400</v>
      </c>
      <c r="B76" s="25" t="s">
        <v>3889</v>
      </c>
      <c r="C76" s="25" t="s">
        <v>294</v>
      </c>
      <c r="D76" s="25">
        <v>9</v>
      </c>
      <c r="E76" s="25" t="s">
        <v>295</v>
      </c>
      <c r="F76" s="25" t="s">
        <v>3464</v>
      </c>
      <c r="G76" s="25">
        <v>9</v>
      </c>
      <c r="H76" s="25" t="s">
        <v>295</v>
      </c>
      <c r="I76" s="25">
        <v>1.29</v>
      </c>
      <c r="J76" s="25" t="s">
        <v>3464</v>
      </c>
      <c r="K76" s="25">
        <v>0</v>
      </c>
      <c r="L76" s="25" t="s">
        <v>3890</v>
      </c>
      <c r="M76" s="25">
        <v>9</v>
      </c>
      <c r="N76" s="25">
        <v>1</v>
      </c>
      <c r="O76" s="25">
        <v>100</v>
      </c>
      <c r="P76" s="25">
        <v>1</v>
      </c>
      <c r="Q76" s="25">
        <v>2</v>
      </c>
      <c r="R76" s="25">
        <v>11.6</v>
      </c>
      <c r="S76" s="25">
        <v>1</v>
      </c>
      <c r="T76" s="61">
        <v>45107</v>
      </c>
      <c r="U76" s="25"/>
      <c r="V76" s="8"/>
      <c r="W76" s="8"/>
      <c r="X76" s="8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</row>
    <row r="77" spans="1:396">
      <c r="A77" s="20" t="s">
        <v>678</v>
      </c>
      <c r="B77" s="20" t="s">
        <v>3891</v>
      </c>
      <c r="C77" s="20" t="s">
        <v>294</v>
      </c>
      <c r="D77" s="20">
        <v>6</v>
      </c>
      <c r="E77" s="20" t="s">
        <v>295</v>
      </c>
      <c r="F77" s="20" t="s">
        <v>3465</v>
      </c>
      <c r="G77" s="20">
        <v>6</v>
      </c>
      <c r="H77" s="20" t="s">
        <v>295</v>
      </c>
      <c r="I77" s="20">
        <v>1.7</v>
      </c>
      <c r="J77" s="20" t="s">
        <v>3465</v>
      </c>
      <c r="K77" s="20">
        <v>0</v>
      </c>
      <c r="L77" s="20" t="s">
        <v>3892</v>
      </c>
      <c r="M77" s="20">
        <v>6</v>
      </c>
      <c r="N77" s="20">
        <v>1</v>
      </c>
      <c r="O77" s="20">
        <v>98</v>
      </c>
      <c r="P77" s="20">
        <v>1</v>
      </c>
      <c r="Q77" s="20">
        <v>2</v>
      </c>
      <c r="R77" s="20">
        <v>10.199999999999999</v>
      </c>
      <c r="S77" s="20">
        <v>1</v>
      </c>
      <c r="T77" s="55">
        <v>45107</v>
      </c>
      <c r="U77" s="20"/>
      <c r="V77" s="8"/>
      <c r="W77" s="8"/>
      <c r="X77" s="8"/>
    </row>
    <row r="78" spans="1:396" s="83" customFormat="1">
      <c r="A78" s="25" t="s">
        <v>678</v>
      </c>
      <c r="B78" s="25" t="s">
        <v>678</v>
      </c>
      <c r="C78" s="25" t="s">
        <v>294</v>
      </c>
      <c r="D78" s="25">
        <v>1</v>
      </c>
      <c r="E78" s="25" t="s">
        <v>295</v>
      </c>
      <c r="F78" s="25" t="s">
        <v>3893</v>
      </c>
      <c r="G78" s="25">
        <v>1</v>
      </c>
      <c r="H78" s="25" t="s">
        <v>295</v>
      </c>
      <c r="I78" s="25">
        <v>2.13</v>
      </c>
      <c r="J78" s="25" t="s">
        <v>3893</v>
      </c>
      <c r="K78" s="25">
        <v>0</v>
      </c>
      <c r="L78" s="25" t="s">
        <v>3823</v>
      </c>
      <c r="M78" s="25">
        <v>1</v>
      </c>
      <c r="N78" s="25">
        <v>1</v>
      </c>
      <c r="O78" s="25">
        <v>100</v>
      </c>
      <c r="P78" s="25">
        <v>1</v>
      </c>
      <c r="Q78" s="25">
        <v>2</v>
      </c>
      <c r="R78" s="25">
        <v>2.13</v>
      </c>
      <c r="S78" s="25">
        <v>1</v>
      </c>
      <c r="T78" s="61">
        <v>45107</v>
      </c>
      <c r="U78" s="25"/>
      <c r="V78" s="8"/>
      <c r="W78" s="8"/>
      <c r="X78" s="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</row>
    <row r="79" spans="1:396">
      <c r="A79" s="20" t="s">
        <v>681</v>
      </c>
      <c r="B79" s="20" t="s">
        <v>3894</v>
      </c>
      <c r="C79" s="20" t="s">
        <v>294</v>
      </c>
      <c r="D79" s="20">
        <v>6</v>
      </c>
      <c r="E79" s="20" t="s">
        <v>295</v>
      </c>
      <c r="F79" s="20" t="s">
        <v>3466</v>
      </c>
      <c r="G79" s="20">
        <v>6</v>
      </c>
      <c r="H79" s="20" t="s">
        <v>295</v>
      </c>
      <c r="I79" s="20">
        <v>1.53</v>
      </c>
      <c r="J79" s="20" t="s">
        <v>3466</v>
      </c>
      <c r="K79" s="20">
        <v>0</v>
      </c>
      <c r="L79" s="20" t="s">
        <v>3892</v>
      </c>
      <c r="M79" s="20">
        <v>6</v>
      </c>
      <c r="N79" s="20">
        <v>1</v>
      </c>
      <c r="O79" s="20">
        <v>100</v>
      </c>
      <c r="P79" s="20">
        <v>1</v>
      </c>
      <c r="Q79" s="20">
        <v>2</v>
      </c>
      <c r="R79" s="20">
        <v>9.1999999999999993</v>
      </c>
      <c r="S79" s="20">
        <v>1</v>
      </c>
      <c r="T79" s="55">
        <v>45107</v>
      </c>
      <c r="U79" s="20"/>
      <c r="V79" s="8"/>
      <c r="W79" s="8"/>
      <c r="X79" s="8"/>
    </row>
    <row r="80" spans="1:396" s="83" customFormat="1">
      <c r="A80" s="25" t="s">
        <v>681</v>
      </c>
      <c r="B80" s="25" t="s">
        <v>681</v>
      </c>
      <c r="C80" s="25" t="s">
        <v>294</v>
      </c>
      <c r="D80" s="25">
        <v>1</v>
      </c>
      <c r="E80" s="25" t="s">
        <v>295</v>
      </c>
      <c r="F80" s="25" t="s">
        <v>3895</v>
      </c>
      <c r="G80" s="25">
        <v>1</v>
      </c>
      <c r="H80" s="25" t="s">
        <v>295</v>
      </c>
      <c r="I80" s="25">
        <v>1.92</v>
      </c>
      <c r="J80" s="25" t="s">
        <v>3895</v>
      </c>
      <c r="K80" s="25">
        <v>0</v>
      </c>
      <c r="L80" s="25" t="s">
        <v>3823</v>
      </c>
      <c r="M80" s="25">
        <v>1</v>
      </c>
      <c r="N80" s="25">
        <v>1</v>
      </c>
      <c r="O80" s="25">
        <v>100</v>
      </c>
      <c r="P80" s="25">
        <v>1</v>
      </c>
      <c r="Q80" s="25">
        <v>2</v>
      </c>
      <c r="R80" s="25">
        <v>1.92</v>
      </c>
      <c r="S80" s="25">
        <v>1</v>
      </c>
      <c r="T80" s="61">
        <v>45107</v>
      </c>
      <c r="U80" s="25"/>
      <c r="V80" s="8"/>
      <c r="W80" s="8"/>
      <c r="X80" s="8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</row>
    <row r="81" spans="1:396">
      <c r="A81" s="20" t="s">
        <v>695</v>
      </c>
      <c r="B81" s="20" t="s">
        <v>695</v>
      </c>
      <c r="C81" s="20" t="s">
        <v>294</v>
      </c>
      <c r="D81" s="20">
        <v>1</v>
      </c>
      <c r="E81" s="20" t="s">
        <v>295</v>
      </c>
      <c r="F81" s="20" t="s">
        <v>3896</v>
      </c>
      <c r="G81" s="20">
        <v>1</v>
      </c>
      <c r="H81" s="20" t="s">
        <v>295</v>
      </c>
      <c r="I81" s="20">
        <v>3.06</v>
      </c>
      <c r="J81" s="20" t="s">
        <v>3896</v>
      </c>
      <c r="K81" s="20">
        <v>0</v>
      </c>
      <c r="L81" s="20" t="s">
        <v>3823</v>
      </c>
      <c r="M81" s="20">
        <v>1</v>
      </c>
      <c r="N81" s="20">
        <v>1</v>
      </c>
      <c r="O81" s="20">
        <v>100</v>
      </c>
      <c r="P81" s="20">
        <v>1</v>
      </c>
      <c r="Q81" s="20">
        <v>2</v>
      </c>
      <c r="R81" s="20">
        <v>3.06</v>
      </c>
      <c r="S81" s="20">
        <v>1</v>
      </c>
      <c r="T81" s="55">
        <v>45107</v>
      </c>
      <c r="U81" s="20"/>
      <c r="V81" s="8"/>
      <c r="W81" s="8"/>
      <c r="X81" s="8"/>
    </row>
    <row r="82" spans="1:396" s="83" customFormat="1">
      <c r="A82" s="25" t="s">
        <v>695</v>
      </c>
      <c r="B82" s="25" t="s">
        <v>3897</v>
      </c>
      <c r="C82" s="25" t="s">
        <v>294</v>
      </c>
      <c r="D82" s="25">
        <v>9</v>
      </c>
      <c r="E82" s="25" t="s">
        <v>295</v>
      </c>
      <c r="F82" s="25" t="s">
        <v>3578</v>
      </c>
      <c r="G82" s="25">
        <v>9</v>
      </c>
      <c r="H82" s="25" t="s">
        <v>295</v>
      </c>
      <c r="I82" s="25">
        <v>2.44</v>
      </c>
      <c r="J82" s="25" t="s">
        <v>3578</v>
      </c>
      <c r="K82" s="25">
        <v>0</v>
      </c>
      <c r="L82" s="25" t="s">
        <v>3890</v>
      </c>
      <c r="M82" s="25">
        <v>9</v>
      </c>
      <c r="N82" s="25">
        <v>1</v>
      </c>
      <c r="O82" s="25">
        <v>95</v>
      </c>
      <c r="P82" s="25">
        <v>1</v>
      </c>
      <c r="Q82" s="25">
        <v>2</v>
      </c>
      <c r="R82" s="25">
        <v>22</v>
      </c>
      <c r="S82" s="25">
        <v>1</v>
      </c>
      <c r="T82" s="61">
        <v>45107</v>
      </c>
      <c r="U82" s="25"/>
      <c r="V82" s="8"/>
      <c r="W82" s="8"/>
      <c r="X82" s="8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</row>
    <row r="83" spans="1:396">
      <c r="A83" s="20" t="s">
        <v>222</v>
      </c>
      <c r="B83" s="20" t="s">
        <v>3898</v>
      </c>
      <c r="C83" s="20" t="s">
        <v>294</v>
      </c>
      <c r="D83" s="20">
        <v>5</v>
      </c>
      <c r="E83" s="20" t="s">
        <v>295</v>
      </c>
      <c r="F83" s="20" t="s">
        <v>3899</v>
      </c>
      <c r="G83" s="20">
        <v>5</v>
      </c>
      <c r="H83" s="20" t="s">
        <v>295</v>
      </c>
      <c r="I83" s="20">
        <v>5.66</v>
      </c>
      <c r="J83" s="20" t="s">
        <v>3899</v>
      </c>
      <c r="K83" s="20">
        <v>0</v>
      </c>
      <c r="L83" s="20" t="s">
        <v>3900</v>
      </c>
      <c r="M83" s="20">
        <v>5</v>
      </c>
      <c r="N83" s="20">
        <v>1</v>
      </c>
      <c r="O83" s="20">
        <v>100</v>
      </c>
      <c r="P83" s="20">
        <v>1</v>
      </c>
      <c r="Q83" s="20">
        <v>2</v>
      </c>
      <c r="R83" s="20">
        <v>28.3</v>
      </c>
      <c r="S83" s="20">
        <v>1</v>
      </c>
      <c r="T83" s="55">
        <v>45107</v>
      </c>
      <c r="U83" s="20"/>
      <c r="V83" s="8"/>
      <c r="W83" s="8"/>
      <c r="X83" s="8"/>
    </row>
    <row r="84" spans="1:396" s="83" customFormat="1">
      <c r="A84" s="25" t="s">
        <v>222</v>
      </c>
      <c r="B84" s="25" t="s">
        <v>222</v>
      </c>
      <c r="C84" s="25" t="s">
        <v>294</v>
      </c>
      <c r="D84" s="25">
        <v>1</v>
      </c>
      <c r="E84" s="25" t="s">
        <v>295</v>
      </c>
      <c r="F84" s="25" t="s">
        <v>3901</v>
      </c>
      <c r="G84" s="25">
        <v>1</v>
      </c>
      <c r="H84" s="25" t="s">
        <v>295</v>
      </c>
      <c r="I84" s="25">
        <v>7.08</v>
      </c>
      <c r="J84" s="25" t="s">
        <v>3901</v>
      </c>
      <c r="K84" s="25">
        <v>0</v>
      </c>
      <c r="L84" s="25" t="s">
        <v>3823</v>
      </c>
      <c r="M84" s="25">
        <v>1</v>
      </c>
      <c r="N84" s="25">
        <v>1</v>
      </c>
      <c r="O84" s="25">
        <v>100</v>
      </c>
      <c r="P84" s="25">
        <v>1</v>
      </c>
      <c r="Q84" s="25">
        <v>2</v>
      </c>
      <c r="R84" s="25">
        <v>7.08</v>
      </c>
      <c r="S84" s="25">
        <v>1</v>
      </c>
      <c r="T84" s="61">
        <v>45107</v>
      </c>
      <c r="U84" s="25"/>
      <c r="V84" s="8"/>
      <c r="W84" s="8"/>
      <c r="X84" s="8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</row>
    <row r="85" spans="1:396">
      <c r="A85" s="20" t="s">
        <v>907</v>
      </c>
      <c r="B85" s="20" t="s">
        <v>3902</v>
      </c>
      <c r="C85" s="20" t="s">
        <v>294</v>
      </c>
      <c r="D85" s="20">
        <v>12</v>
      </c>
      <c r="E85" s="20" t="s">
        <v>295</v>
      </c>
      <c r="F85" s="20" t="s">
        <v>3903</v>
      </c>
      <c r="G85" s="20">
        <v>12</v>
      </c>
      <c r="H85" s="20" t="s">
        <v>295</v>
      </c>
      <c r="I85" s="20">
        <v>4.58</v>
      </c>
      <c r="J85" s="20" t="s">
        <v>3903</v>
      </c>
      <c r="K85" s="20">
        <v>0</v>
      </c>
      <c r="L85" s="20" t="s">
        <v>3904</v>
      </c>
      <c r="M85" s="20">
        <v>12</v>
      </c>
      <c r="N85" s="20">
        <v>1</v>
      </c>
      <c r="O85" s="20">
        <v>100</v>
      </c>
      <c r="P85" s="20">
        <v>1</v>
      </c>
      <c r="Q85" s="20">
        <v>2</v>
      </c>
      <c r="R85" s="20">
        <v>55</v>
      </c>
      <c r="S85" s="20">
        <v>1</v>
      </c>
      <c r="T85" s="55">
        <v>45107</v>
      </c>
      <c r="U85" s="20"/>
      <c r="V85" s="8"/>
      <c r="W85" s="8"/>
      <c r="X85" s="8"/>
    </row>
    <row r="86" spans="1:396" s="83" customFormat="1">
      <c r="A86" s="25" t="s">
        <v>907</v>
      </c>
      <c r="B86" s="25" t="s">
        <v>907</v>
      </c>
      <c r="C86" s="25" t="s">
        <v>294</v>
      </c>
      <c r="D86" s="25">
        <v>1</v>
      </c>
      <c r="E86" s="25" t="s">
        <v>295</v>
      </c>
      <c r="F86" s="25" t="s">
        <v>3191</v>
      </c>
      <c r="G86" s="25">
        <v>1</v>
      </c>
      <c r="H86" s="25" t="s">
        <v>295</v>
      </c>
      <c r="I86" s="25">
        <v>5.73</v>
      </c>
      <c r="J86" s="25" t="s">
        <v>3191</v>
      </c>
      <c r="K86" s="25">
        <v>0</v>
      </c>
      <c r="L86" s="25" t="s">
        <v>3905</v>
      </c>
      <c r="M86" s="25">
        <v>1</v>
      </c>
      <c r="N86" s="25">
        <v>1</v>
      </c>
      <c r="O86" s="25">
        <v>100</v>
      </c>
      <c r="P86" s="25">
        <v>1</v>
      </c>
      <c r="Q86" s="25">
        <v>2</v>
      </c>
      <c r="R86" s="25">
        <v>5.73</v>
      </c>
      <c r="S86" s="25">
        <v>1</v>
      </c>
      <c r="T86" s="61">
        <v>45107</v>
      </c>
      <c r="U86" s="25"/>
      <c r="V86" s="8"/>
      <c r="W86" s="8"/>
      <c r="X86" s="8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</row>
    <row r="87" spans="1:396">
      <c r="A87" s="20" t="s">
        <v>238</v>
      </c>
      <c r="B87" s="20" t="s">
        <v>238</v>
      </c>
      <c r="C87" s="20" t="s">
        <v>294</v>
      </c>
      <c r="D87" s="20">
        <v>1</v>
      </c>
      <c r="E87" s="20" t="s">
        <v>295</v>
      </c>
      <c r="F87" s="20" t="s">
        <v>3906</v>
      </c>
      <c r="G87" s="20">
        <v>1</v>
      </c>
      <c r="H87" s="20" t="s">
        <v>295</v>
      </c>
      <c r="I87" s="20">
        <v>0.56999999999999995</v>
      </c>
      <c r="J87" s="20" t="s">
        <v>3906</v>
      </c>
      <c r="K87" s="20">
        <v>0</v>
      </c>
      <c r="L87" s="20" t="s">
        <v>3823</v>
      </c>
      <c r="M87" s="20">
        <v>1</v>
      </c>
      <c r="N87" s="20">
        <v>1</v>
      </c>
      <c r="O87" s="20">
        <v>100</v>
      </c>
      <c r="P87" s="20">
        <v>1</v>
      </c>
      <c r="Q87" s="20">
        <v>2</v>
      </c>
      <c r="R87" s="20">
        <v>0.56999999999999995</v>
      </c>
      <c r="S87" s="20">
        <v>1</v>
      </c>
      <c r="T87" s="55">
        <v>45107</v>
      </c>
      <c r="U87" s="20"/>
      <c r="V87" s="8"/>
      <c r="W87" s="8"/>
      <c r="X87" s="8"/>
    </row>
    <row r="88" spans="1:396" s="83" customFormat="1">
      <c r="A88" s="25" t="s">
        <v>238</v>
      </c>
      <c r="B88" s="25" t="s">
        <v>3907</v>
      </c>
      <c r="C88" s="25" t="s">
        <v>294</v>
      </c>
      <c r="D88" s="25">
        <v>48</v>
      </c>
      <c r="E88" s="25" t="s">
        <v>295</v>
      </c>
      <c r="F88" s="25" t="s">
        <v>3600</v>
      </c>
      <c r="G88" s="25">
        <v>48</v>
      </c>
      <c r="H88" s="25" t="s">
        <v>295</v>
      </c>
      <c r="I88" s="25">
        <v>0.46</v>
      </c>
      <c r="J88" s="25" t="s">
        <v>3600</v>
      </c>
      <c r="K88" s="25">
        <v>0</v>
      </c>
      <c r="L88" s="25" t="s">
        <v>3908</v>
      </c>
      <c r="M88" s="25">
        <v>48</v>
      </c>
      <c r="N88" s="25">
        <v>1</v>
      </c>
      <c r="O88" s="25">
        <v>100</v>
      </c>
      <c r="P88" s="25">
        <v>1</v>
      </c>
      <c r="Q88" s="25">
        <v>2</v>
      </c>
      <c r="R88" s="25">
        <v>22</v>
      </c>
      <c r="S88" s="25">
        <v>1</v>
      </c>
      <c r="T88" s="61">
        <v>45107</v>
      </c>
      <c r="U88" s="25"/>
      <c r="V88" s="8"/>
      <c r="W88" s="8"/>
      <c r="X88" s="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</row>
    <row r="89" spans="1:396">
      <c r="A89" s="20" t="s">
        <v>237</v>
      </c>
      <c r="B89" s="20" t="s">
        <v>3909</v>
      </c>
      <c r="C89" s="20" t="s">
        <v>294</v>
      </c>
      <c r="D89" s="20">
        <v>1</v>
      </c>
      <c r="E89" s="20" t="s">
        <v>295</v>
      </c>
      <c r="F89" s="20" t="s">
        <v>3910</v>
      </c>
      <c r="G89" s="20">
        <v>1</v>
      </c>
      <c r="H89" s="20" t="s">
        <v>295</v>
      </c>
      <c r="I89" s="20">
        <v>0.28000000000000003</v>
      </c>
      <c r="J89" s="20" t="s">
        <v>3910</v>
      </c>
      <c r="K89" s="20">
        <v>0</v>
      </c>
      <c r="L89" s="20" t="s">
        <v>3823</v>
      </c>
      <c r="M89" s="20">
        <v>1</v>
      </c>
      <c r="N89" s="20">
        <v>1</v>
      </c>
      <c r="O89" s="20">
        <v>100</v>
      </c>
      <c r="P89" s="20">
        <v>1</v>
      </c>
      <c r="Q89" s="20">
        <v>2</v>
      </c>
      <c r="R89" s="20">
        <v>0.28000000000000003</v>
      </c>
      <c r="S89" s="20">
        <v>1</v>
      </c>
      <c r="T89" s="55">
        <v>45107</v>
      </c>
      <c r="U89" s="20"/>
      <c r="V89" s="8"/>
      <c r="W89" s="8"/>
      <c r="X89" s="8"/>
    </row>
    <row r="90" spans="1:396" s="83" customFormat="1">
      <c r="A90" s="25" t="s">
        <v>237</v>
      </c>
      <c r="B90" s="25" t="s">
        <v>237</v>
      </c>
      <c r="C90" s="25" t="s">
        <v>294</v>
      </c>
      <c r="D90" s="25">
        <v>72</v>
      </c>
      <c r="E90" s="25" t="s">
        <v>295</v>
      </c>
      <c r="F90" s="25" t="s">
        <v>3911</v>
      </c>
      <c r="G90" s="25">
        <v>72</v>
      </c>
      <c r="H90" s="25" t="s">
        <v>295</v>
      </c>
      <c r="I90" s="25">
        <v>0.23</v>
      </c>
      <c r="J90" s="25" t="s">
        <v>3911</v>
      </c>
      <c r="K90" s="25">
        <v>0</v>
      </c>
      <c r="L90" s="25" t="s">
        <v>3912</v>
      </c>
      <c r="M90" s="25">
        <v>72</v>
      </c>
      <c r="N90" s="25">
        <v>1</v>
      </c>
      <c r="O90" s="25">
        <v>100</v>
      </c>
      <c r="P90" s="25">
        <v>1</v>
      </c>
      <c r="Q90" s="25">
        <v>2</v>
      </c>
      <c r="R90" s="25">
        <v>16.2</v>
      </c>
      <c r="S90" s="25">
        <v>1</v>
      </c>
      <c r="T90" s="61">
        <v>45107</v>
      </c>
      <c r="U90" s="25"/>
      <c r="V90" s="8"/>
      <c r="W90" s="8"/>
      <c r="X90" s="8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</row>
    <row r="91" spans="1:396">
      <c r="A91" s="20" t="s">
        <v>1731</v>
      </c>
      <c r="B91" s="20" t="s">
        <v>1731</v>
      </c>
      <c r="C91" s="20" t="s">
        <v>294</v>
      </c>
      <c r="D91" s="20">
        <v>105</v>
      </c>
      <c r="E91" s="20" t="s">
        <v>295</v>
      </c>
      <c r="F91" s="20" t="s">
        <v>3913</v>
      </c>
      <c r="G91" s="20">
        <v>105</v>
      </c>
      <c r="H91" s="20" t="s">
        <v>295</v>
      </c>
      <c r="I91" s="20">
        <v>0.13</v>
      </c>
      <c r="J91" s="20" t="s">
        <v>3913</v>
      </c>
      <c r="K91" s="20">
        <v>0</v>
      </c>
      <c r="L91" s="20" t="s">
        <v>3914</v>
      </c>
      <c r="M91" s="20">
        <v>105</v>
      </c>
      <c r="N91" s="20">
        <v>1</v>
      </c>
      <c r="O91" s="20">
        <v>100</v>
      </c>
      <c r="P91" s="20">
        <v>1</v>
      </c>
      <c r="Q91" s="20">
        <v>2</v>
      </c>
      <c r="R91" s="20">
        <v>13.25</v>
      </c>
      <c r="S91" s="20">
        <v>1</v>
      </c>
      <c r="T91" s="55">
        <v>45107</v>
      </c>
      <c r="U91" s="20"/>
      <c r="V91" s="8"/>
      <c r="W91" s="8"/>
      <c r="X91" s="8"/>
    </row>
    <row r="92" spans="1:396" s="83" customFormat="1">
      <c r="A92" s="25" t="s">
        <v>300</v>
      </c>
      <c r="B92" s="25" t="s">
        <v>3915</v>
      </c>
      <c r="C92" s="25" t="s">
        <v>294</v>
      </c>
      <c r="D92" s="25">
        <v>2</v>
      </c>
      <c r="E92" s="25" t="s">
        <v>382</v>
      </c>
      <c r="F92" s="25" t="s">
        <v>3544</v>
      </c>
      <c r="G92" s="25">
        <v>2</v>
      </c>
      <c r="H92" s="25" t="s">
        <v>382</v>
      </c>
      <c r="I92" s="25">
        <v>7.95</v>
      </c>
      <c r="J92" s="25" t="s">
        <v>3544</v>
      </c>
      <c r="K92" s="25">
        <v>0</v>
      </c>
      <c r="L92" s="25" t="s">
        <v>3846</v>
      </c>
      <c r="M92" s="25">
        <v>2</v>
      </c>
      <c r="N92" s="25">
        <v>1</v>
      </c>
      <c r="O92" s="25">
        <v>100</v>
      </c>
      <c r="P92" s="25">
        <v>1</v>
      </c>
      <c r="Q92" s="25">
        <v>2</v>
      </c>
      <c r="R92" s="25">
        <v>15.9</v>
      </c>
      <c r="S92" s="25">
        <v>1</v>
      </c>
      <c r="T92" s="61">
        <v>45107</v>
      </c>
      <c r="U92" s="25"/>
      <c r="V92" s="8"/>
      <c r="W92" s="8"/>
      <c r="X92" s="8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</row>
    <row r="93" spans="1:396">
      <c r="A93" s="20" t="s">
        <v>300</v>
      </c>
      <c r="B93" s="20" t="s">
        <v>300</v>
      </c>
      <c r="C93" s="20" t="s">
        <v>294</v>
      </c>
      <c r="D93" s="20">
        <v>1</v>
      </c>
      <c r="E93" s="20" t="s">
        <v>295</v>
      </c>
      <c r="F93" s="20" t="s">
        <v>3916</v>
      </c>
      <c r="G93" s="20">
        <v>1</v>
      </c>
      <c r="H93" s="20" t="s">
        <v>295</v>
      </c>
      <c r="I93" s="20">
        <v>0.66</v>
      </c>
      <c r="J93" s="20" t="s">
        <v>3916</v>
      </c>
      <c r="K93" s="20">
        <v>0</v>
      </c>
      <c r="L93" s="20" t="s">
        <v>3823</v>
      </c>
      <c r="M93" s="20">
        <v>1</v>
      </c>
      <c r="N93" s="20">
        <v>1</v>
      </c>
      <c r="O93" s="20">
        <v>100</v>
      </c>
      <c r="P93" s="20">
        <v>1</v>
      </c>
      <c r="Q93" s="20">
        <v>2</v>
      </c>
      <c r="R93" s="20">
        <v>0.66</v>
      </c>
      <c r="S93" s="20">
        <v>1</v>
      </c>
      <c r="T93" s="55">
        <v>45107</v>
      </c>
      <c r="U93" s="20"/>
      <c r="V93" s="8"/>
      <c r="W93" s="8"/>
      <c r="X93" s="8"/>
    </row>
    <row r="94" spans="1:396" s="83" customFormat="1">
      <c r="A94" s="25" t="s">
        <v>3045</v>
      </c>
      <c r="B94" s="25" t="s">
        <v>3917</v>
      </c>
      <c r="C94" s="25" t="s">
        <v>294</v>
      </c>
      <c r="D94" s="25">
        <v>10</v>
      </c>
      <c r="E94" s="25" t="s">
        <v>295</v>
      </c>
      <c r="F94" s="25" t="s">
        <v>3918</v>
      </c>
      <c r="G94" s="25">
        <v>10</v>
      </c>
      <c r="H94" s="25" t="s">
        <v>295</v>
      </c>
      <c r="I94" s="25">
        <v>2.15</v>
      </c>
      <c r="J94" s="25" t="s">
        <v>3918</v>
      </c>
      <c r="K94" s="25">
        <v>0</v>
      </c>
      <c r="L94" s="25" t="s">
        <v>3777</v>
      </c>
      <c r="M94" s="25">
        <v>10</v>
      </c>
      <c r="N94" s="25">
        <v>1</v>
      </c>
      <c r="O94" s="25">
        <v>100</v>
      </c>
      <c r="P94" s="25">
        <v>1</v>
      </c>
      <c r="Q94" s="25">
        <v>2</v>
      </c>
      <c r="R94" s="25">
        <v>21.5</v>
      </c>
      <c r="S94" s="25">
        <v>1</v>
      </c>
      <c r="T94" s="61">
        <v>45107</v>
      </c>
      <c r="U94" s="25"/>
      <c r="V94" s="8"/>
      <c r="W94" s="8"/>
      <c r="X94" s="8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</row>
    <row r="95" spans="1:396">
      <c r="A95" s="20" t="s">
        <v>3045</v>
      </c>
      <c r="B95" s="20" t="s">
        <v>3045</v>
      </c>
      <c r="C95" s="20" t="s">
        <v>294</v>
      </c>
      <c r="D95" s="20">
        <v>1</v>
      </c>
      <c r="E95" s="20" t="s">
        <v>295</v>
      </c>
      <c r="F95" s="20" t="s">
        <v>3919</v>
      </c>
      <c r="G95" s="20">
        <v>1</v>
      </c>
      <c r="H95" s="20" t="s">
        <v>295</v>
      </c>
      <c r="I95" s="20">
        <v>2.69</v>
      </c>
      <c r="J95" s="20" t="s">
        <v>3919</v>
      </c>
      <c r="K95" s="20">
        <v>0</v>
      </c>
      <c r="L95" s="20" t="s">
        <v>3823</v>
      </c>
      <c r="M95" s="20">
        <v>1</v>
      </c>
      <c r="N95" s="20">
        <v>1</v>
      </c>
      <c r="O95" s="20">
        <v>100</v>
      </c>
      <c r="P95" s="20">
        <v>1</v>
      </c>
      <c r="Q95" s="20">
        <v>2</v>
      </c>
      <c r="R95" s="20">
        <v>2.69</v>
      </c>
      <c r="S95" s="20">
        <v>1</v>
      </c>
      <c r="T95" s="55">
        <v>45107</v>
      </c>
      <c r="U95" s="20"/>
      <c r="V95" s="8"/>
      <c r="W95" s="8"/>
      <c r="X95" s="8"/>
    </row>
    <row r="96" spans="1:396" s="83" customFormat="1">
      <c r="A96" s="25" t="s">
        <v>575</v>
      </c>
      <c r="B96" s="25" t="s">
        <v>575</v>
      </c>
      <c r="C96" s="25" t="s">
        <v>294</v>
      </c>
      <c r="D96" s="25">
        <v>48</v>
      </c>
      <c r="E96" s="25" t="s">
        <v>295</v>
      </c>
      <c r="F96" s="25" t="s">
        <v>3920</v>
      </c>
      <c r="G96" s="25">
        <v>48</v>
      </c>
      <c r="H96" s="25" t="s">
        <v>295</v>
      </c>
      <c r="I96" s="25">
        <v>0.35</v>
      </c>
      <c r="J96" s="25" t="s">
        <v>3920</v>
      </c>
      <c r="K96" s="25">
        <v>0</v>
      </c>
      <c r="L96" s="25" t="s">
        <v>3908</v>
      </c>
      <c r="M96" s="25">
        <v>48</v>
      </c>
      <c r="N96" s="25">
        <v>1</v>
      </c>
      <c r="O96" s="25">
        <v>100</v>
      </c>
      <c r="P96" s="25">
        <v>1</v>
      </c>
      <c r="Q96" s="25">
        <v>2</v>
      </c>
      <c r="R96" s="25">
        <v>16.8</v>
      </c>
      <c r="S96" s="25">
        <v>1</v>
      </c>
      <c r="T96" s="61">
        <v>45107</v>
      </c>
      <c r="U96" s="25"/>
      <c r="V96" s="8"/>
      <c r="W96" s="8"/>
      <c r="X96" s="8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</row>
    <row r="97" spans="1:396">
      <c r="A97" s="20" t="s">
        <v>575</v>
      </c>
      <c r="B97" s="20" t="s">
        <v>3921</v>
      </c>
      <c r="C97" s="20" t="s">
        <v>294</v>
      </c>
      <c r="D97" s="20">
        <v>1</v>
      </c>
      <c r="E97" s="20" t="s">
        <v>295</v>
      </c>
      <c r="F97" s="20" t="s">
        <v>3922</v>
      </c>
      <c r="G97" s="20">
        <v>1</v>
      </c>
      <c r="H97" s="20" t="s">
        <v>295</v>
      </c>
      <c r="I97" s="20">
        <v>0.44</v>
      </c>
      <c r="J97" s="20" t="s">
        <v>3922</v>
      </c>
      <c r="K97" s="20">
        <v>0</v>
      </c>
      <c r="L97" s="20" t="s">
        <v>3823</v>
      </c>
      <c r="M97" s="20">
        <v>1</v>
      </c>
      <c r="N97" s="20">
        <v>1</v>
      </c>
      <c r="O97" s="20">
        <v>100</v>
      </c>
      <c r="P97" s="20">
        <v>1</v>
      </c>
      <c r="Q97" s="20">
        <v>2</v>
      </c>
      <c r="R97" s="20">
        <v>0.44</v>
      </c>
      <c r="S97" s="20">
        <v>1</v>
      </c>
      <c r="T97" s="55">
        <v>45107</v>
      </c>
      <c r="U97" s="20"/>
      <c r="V97" s="8"/>
      <c r="W97" s="8"/>
      <c r="X97" s="8"/>
    </row>
    <row r="98" spans="1:396" s="83" customFormat="1">
      <c r="A98" s="25" t="s">
        <v>465</v>
      </c>
      <c r="B98" s="25" t="s">
        <v>465</v>
      </c>
      <c r="C98" s="25" t="s">
        <v>294</v>
      </c>
      <c r="D98" s="25">
        <v>1</v>
      </c>
      <c r="E98" s="25" t="s">
        <v>295</v>
      </c>
      <c r="F98" s="25" t="s">
        <v>2936</v>
      </c>
      <c r="G98" s="25">
        <v>1</v>
      </c>
      <c r="H98" s="25" t="s">
        <v>295</v>
      </c>
      <c r="I98" s="25">
        <v>2.27</v>
      </c>
      <c r="J98" s="25" t="s">
        <v>2936</v>
      </c>
      <c r="K98" s="25">
        <v>0</v>
      </c>
      <c r="L98" s="25" t="s">
        <v>3923</v>
      </c>
      <c r="M98" s="25">
        <v>1</v>
      </c>
      <c r="N98" s="25">
        <v>1</v>
      </c>
      <c r="O98" s="25">
        <v>100</v>
      </c>
      <c r="P98" s="25">
        <v>1</v>
      </c>
      <c r="Q98" s="25">
        <v>2</v>
      </c>
      <c r="R98" s="25">
        <v>2.27</v>
      </c>
      <c r="S98" s="25">
        <v>1</v>
      </c>
      <c r="T98" s="61">
        <v>45107</v>
      </c>
      <c r="U98" s="25"/>
      <c r="V98" s="8"/>
      <c r="W98" s="8"/>
      <c r="X98" s="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</row>
    <row r="99" spans="1:396">
      <c r="A99" s="20" t="s">
        <v>465</v>
      </c>
      <c r="B99" s="20" t="s">
        <v>3924</v>
      </c>
      <c r="C99" s="20" t="s">
        <v>294</v>
      </c>
      <c r="D99" s="20">
        <v>8</v>
      </c>
      <c r="E99" s="20" t="s">
        <v>295</v>
      </c>
      <c r="F99" s="20" t="s">
        <v>3925</v>
      </c>
      <c r="G99" s="20">
        <v>8</v>
      </c>
      <c r="H99" s="20" t="s">
        <v>295</v>
      </c>
      <c r="I99" s="20">
        <v>1.81</v>
      </c>
      <c r="J99" s="20" t="s">
        <v>3925</v>
      </c>
      <c r="K99" s="20">
        <v>0</v>
      </c>
      <c r="L99" s="20" t="s">
        <v>3926</v>
      </c>
      <c r="M99" s="20">
        <v>8</v>
      </c>
      <c r="N99" s="20">
        <v>1</v>
      </c>
      <c r="O99" s="20">
        <v>100</v>
      </c>
      <c r="P99" s="20">
        <v>1</v>
      </c>
      <c r="Q99" s="20">
        <v>2</v>
      </c>
      <c r="R99" s="20">
        <v>14.5</v>
      </c>
      <c r="S99" s="20">
        <v>1</v>
      </c>
      <c r="T99" s="55">
        <v>45107</v>
      </c>
      <c r="U99" s="20"/>
      <c r="V99" s="8"/>
      <c r="W99" s="8"/>
      <c r="X99" s="8"/>
    </row>
    <row r="100" spans="1:396" s="83" customFormat="1">
      <c r="A100" s="25" t="s">
        <v>244</v>
      </c>
      <c r="B100" s="25" t="s">
        <v>3927</v>
      </c>
      <c r="C100" s="25" t="s">
        <v>294</v>
      </c>
      <c r="D100" s="25">
        <v>9</v>
      </c>
      <c r="E100" s="25" t="s">
        <v>295</v>
      </c>
      <c r="F100" s="25" t="s">
        <v>3502</v>
      </c>
      <c r="G100" s="25">
        <v>9</v>
      </c>
      <c r="H100" s="25" t="s">
        <v>295</v>
      </c>
      <c r="I100" s="25">
        <v>1.53</v>
      </c>
      <c r="J100" s="25" t="s">
        <v>3502</v>
      </c>
      <c r="K100" s="25">
        <v>0</v>
      </c>
      <c r="L100" s="25" t="s">
        <v>3928</v>
      </c>
      <c r="M100" s="25">
        <v>9</v>
      </c>
      <c r="N100" s="25">
        <v>1</v>
      </c>
      <c r="O100" s="25">
        <v>98</v>
      </c>
      <c r="P100" s="25">
        <v>1</v>
      </c>
      <c r="Q100" s="25">
        <v>2</v>
      </c>
      <c r="R100" s="25">
        <v>13.75</v>
      </c>
      <c r="S100" s="25">
        <v>1</v>
      </c>
      <c r="T100" s="61">
        <v>45107</v>
      </c>
      <c r="U100" s="25"/>
      <c r="V100" s="8"/>
      <c r="W100" s="8"/>
      <c r="X100" s="8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</row>
    <row r="101" spans="1:396">
      <c r="A101" s="20" t="s">
        <v>244</v>
      </c>
      <c r="B101" s="20" t="s">
        <v>244</v>
      </c>
      <c r="C101" s="20" t="s">
        <v>294</v>
      </c>
      <c r="D101" s="20">
        <v>1</v>
      </c>
      <c r="E101" s="20" t="s">
        <v>295</v>
      </c>
      <c r="F101" s="20" t="s">
        <v>3929</v>
      </c>
      <c r="G101" s="20">
        <v>1</v>
      </c>
      <c r="H101" s="20" t="s">
        <v>295</v>
      </c>
      <c r="I101" s="20">
        <v>1.91</v>
      </c>
      <c r="J101" s="20" t="s">
        <v>3929</v>
      </c>
      <c r="K101" s="20">
        <v>0</v>
      </c>
      <c r="L101" s="20" t="s">
        <v>3823</v>
      </c>
      <c r="M101" s="20">
        <v>1</v>
      </c>
      <c r="N101" s="20">
        <v>1</v>
      </c>
      <c r="O101" s="20">
        <v>100</v>
      </c>
      <c r="P101" s="20">
        <v>1</v>
      </c>
      <c r="Q101" s="20">
        <v>2</v>
      </c>
      <c r="R101" s="20">
        <v>1.91</v>
      </c>
      <c r="S101" s="20">
        <v>1</v>
      </c>
      <c r="T101" s="55">
        <v>45107</v>
      </c>
      <c r="U101" s="20"/>
      <c r="V101" s="8"/>
      <c r="W101" s="8"/>
      <c r="X101" s="8"/>
    </row>
    <row r="102" spans="1:396" s="83" customFormat="1">
      <c r="A102" s="25" t="s">
        <v>309</v>
      </c>
      <c r="B102" s="25" t="s">
        <v>309</v>
      </c>
      <c r="C102" s="25" t="s">
        <v>294</v>
      </c>
      <c r="D102" s="25">
        <v>1</v>
      </c>
      <c r="E102" s="25" t="s">
        <v>382</v>
      </c>
      <c r="F102" s="25" t="s">
        <v>3930</v>
      </c>
      <c r="G102" s="25">
        <v>1</v>
      </c>
      <c r="H102" s="25" t="s">
        <v>382</v>
      </c>
      <c r="I102" s="25">
        <v>3.7</v>
      </c>
      <c r="J102" s="25" t="s">
        <v>3930</v>
      </c>
      <c r="K102" s="25">
        <v>0</v>
      </c>
      <c r="L102" s="25" t="s">
        <v>239</v>
      </c>
      <c r="M102" s="25">
        <v>1</v>
      </c>
      <c r="N102" s="25">
        <v>1</v>
      </c>
      <c r="O102" s="25">
        <v>100</v>
      </c>
      <c r="P102" s="25">
        <v>1</v>
      </c>
      <c r="Q102" s="25">
        <v>2</v>
      </c>
      <c r="R102" s="25">
        <v>3.7</v>
      </c>
      <c r="S102" s="25">
        <v>1</v>
      </c>
      <c r="T102" s="61">
        <v>45107</v>
      </c>
      <c r="U102" s="25"/>
      <c r="V102" s="8"/>
      <c r="W102" s="8"/>
      <c r="X102" s="8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</row>
    <row r="103" spans="1:396">
      <c r="A103" s="20" t="s">
        <v>309</v>
      </c>
      <c r="B103" s="20" t="s">
        <v>3931</v>
      </c>
      <c r="C103" s="20" t="s">
        <v>294</v>
      </c>
      <c r="D103" s="20">
        <v>5</v>
      </c>
      <c r="E103" s="20" t="s">
        <v>382</v>
      </c>
      <c r="F103" s="20" t="s">
        <v>3522</v>
      </c>
      <c r="G103" s="20">
        <v>5</v>
      </c>
      <c r="H103" s="20" t="s">
        <v>382</v>
      </c>
      <c r="I103" s="20">
        <v>2.96</v>
      </c>
      <c r="J103" s="20" t="s">
        <v>3522</v>
      </c>
      <c r="K103" s="20">
        <v>0</v>
      </c>
      <c r="L103" s="20" t="s">
        <v>3856</v>
      </c>
      <c r="M103" s="20">
        <v>5</v>
      </c>
      <c r="N103" s="20">
        <v>1</v>
      </c>
      <c r="O103" s="20">
        <v>100</v>
      </c>
      <c r="P103" s="20">
        <v>1</v>
      </c>
      <c r="Q103" s="20">
        <v>2</v>
      </c>
      <c r="R103" s="20">
        <v>14.8</v>
      </c>
      <c r="S103" s="20">
        <v>1</v>
      </c>
      <c r="T103" s="55">
        <v>45107</v>
      </c>
      <c r="U103" s="20"/>
      <c r="V103" s="8"/>
      <c r="W103" s="8"/>
      <c r="X103" s="8"/>
    </row>
    <row r="104" spans="1:396" s="83" customFormat="1">
      <c r="A104" s="25" t="s">
        <v>2434</v>
      </c>
      <c r="B104" s="25" t="s">
        <v>3932</v>
      </c>
      <c r="C104" s="25" t="s">
        <v>294</v>
      </c>
      <c r="D104" s="25">
        <v>1</v>
      </c>
      <c r="E104" s="25" t="s">
        <v>295</v>
      </c>
      <c r="F104" s="25" t="s">
        <v>3933</v>
      </c>
      <c r="G104" s="25">
        <v>1</v>
      </c>
      <c r="H104" s="25" t="s">
        <v>295</v>
      </c>
      <c r="I104" s="25">
        <v>1.3</v>
      </c>
      <c r="J104" s="25" t="s">
        <v>3933</v>
      </c>
      <c r="K104" s="25">
        <v>0</v>
      </c>
      <c r="L104" s="25" t="s">
        <v>3934</v>
      </c>
      <c r="M104" s="25">
        <v>1</v>
      </c>
      <c r="N104" s="25">
        <v>1</v>
      </c>
      <c r="O104" s="25">
        <v>100</v>
      </c>
      <c r="P104" s="25">
        <v>1</v>
      </c>
      <c r="Q104" s="25">
        <v>2</v>
      </c>
      <c r="R104" s="25">
        <v>1.3</v>
      </c>
      <c r="S104" s="25">
        <v>1</v>
      </c>
      <c r="T104" s="61">
        <v>45107</v>
      </c>
      <c r="U104" s="25"/>
      <c r="V104" s="8"/>
      <c r="W104" s="8"/>
      <c r="X104" s="8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</row>
    <row r="105" spans="1:396">
      <c r="A105" s="20" t="s">
        <v>1250</v>
      </c>
      <c r="B105" s="20" t="s">
        <v>3935</v>
      </c>
      <c r="C105" s="20" t="s">
        <v>294</v>
      </c>
      <c r="D105" s="20">
        <v>5</v>
      </c>
      <c r="E105" s="20" t="s">
        <v>382</v>
      </c>
      <c r="F105" s="20" t="s">
        <v>3442</v>
      </c>
      <c r="G105" s="20">
        <v>5</v>
      </c>
      <c r="H105" s="20" t="s">
        <v>382</v>
      </c>
      <c r="I105" s="20">
        <v>4.66</v>
      </c>
      <c r="J105" s="20" t="s">
        <v>3442</v>
      </c>
      <c r="K105" s="20">
        <v>0</v>
      </c>
      <c r="L105" s="20" t="s">
        <v>3856</v>
      </c>
      <c r="M105" s="20">
        <v>5</v>
      </c>
      <c r="N105" s="20">
        <v>1</v>
      </c>
      <c r="O105" s="20">
        <v>100</v>
      </c>
      <c r="P105" s="20">
        <v>1</v>
      </c>
      <c r="Q105" s="20">
        <v>2</v>
      </c>
      <c r="R105" s="20">
        <v>23.29</v>
      </c>
      <c r="S105" s="20">
        <v>1</v>
      </c>
      <c r="T105" s="55">
        <v>45107</v>
      </c>
      <c r="U105" s="20"/>
      <c r="V105" s="8"/>
      <c r="W105" s="8"/>
      <c r="X105" s="8"/>
    </row>
    <row r="106" spans="1:396" s="83" customFormat="1">
      <c r="A106" s="25" t="s">
        <v>578</v>
      </c>
      <c r="B106" s="25" t="s">
        <v>578</v>
      </c>
      <c r="C106" s="25" t="s">
        <v>294</v>
      </c>
      <c r="D106" s="25">
        <v>1</v>
      </c>
      <c r="E106" s="25" t="s">
        <v>295</v>
      </c>
      <c r="F106" s="25" t="s">
        <v>3936</v>
      </c>
      <c r="G106" s="25">
        <v>1</v>
      </c>
      <c r="H106" s="25" t="s">
        <v>295</v>
      </c>
      <c r="I106" s="25">
        <v>0.25</v>
      </c>
      <c r="J106" s="25" t="s">
        <v>3936</v>
      </c>
      <c r="K106" s="25">
        <v>0</v>
      </c>
      <c r="L106" s="25" t="s">
        <v>3823</v>
      </c>
      <c r="M106" s="25">
        <v>1</v>
      </c>
      <c r="N106" s="25">
        <v>1</v>
      </c>
      <c r="O106" s="25">
        <v>100</v>
      </c>
      <c r="P106" s="25">
        <v>1</v>
      </c>
      <c r="Q106" s="25">
        <v>2</v>
      </c>
      <c r="R106" s="25">
        <v>0.25</v>
      </c>
      <c r="S106" s="25">
        <v>1</v>
      </c>
      <c r="T106" s="61">
        <v>45107</v>
      </c>
      <c r="U106" s="25"/>
      <c r="V106" s="8"/>
      <c r="W106" s="8"/>
      <c r="X106" s="8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</row>
    <row r="107" spans="1:396">
      <c r="A107" s="20" t="s">
        <v>578</v>
      </c>
      <c r="B107" s="20" t="s">
        <v>3937</v>
      </c>
      <c r="C107" s="20" t="s">
        <v>294</v>
      </c>
      <c r="D107" s="20">
        <v>110</v>
      </c>
      <c r="E107" s="20" t="s">
        <v>295</v>
      </c>
      <c r="F107" s="20" t="s">
        <v>3598</v>
      </c>
      <c r="G107" s="20">
        <v>110</v>
      </c>
      <c r="H107" s="20" t="s">
        <v>295</v>
      </c>
      <c r="I107" s="20">
        <v>0.2</v>
      </c>
      <c r="J107" s="20" t="s">
        <v>3598</v>
      </c>
      <c r="K107" s="20">
        <v>0</v>
      </c>
      <c r="L107" s="20" t="s">
        <v>3938</v>
      </c>
      <c r="M107" s="20">
        <v>110</v>
      </c>
      <c r="N107" s="20">
        <v>1</v>
      </c>
      <c r="O107" s="20">
        <v>99</v>
      </c>
      <c r="P107" s="20">
        <v>1</v>
      </c>
      <c r="Q107" s="20">
        <v>2</v>
      </c>
      <c r="R107" s="20">
        <v>22</v>
      </c>
      <c r="S107" s="20">
        <v>1</v>
      </c>
      <c r="T107" s="55">
        <v>45107</v>
      </c>
      <c r="U107" s="20"/>
      <c r="V107" s="8"/>
      <c r="W107" s="8"/>
      <c r="X107" s="8"/>
    </row>
    <row r="108" spans="1:396" s="83" customFormat="1">
      <c r="A108" s="25" t="s">
        <v>261</v>
      </c>
      <c r="B108" s="25" t="s">
        <v>3939</v>
      </c>
      <c r="C108" s="25" t="s">
        <v>294</v>
      </c>
      <c r="D108" s="25">
        <v>8</v>
      </c>
      <c r="E108" s="25" t="s">
        <v>295</v>
      </c>
      <c r="F108" s="25" t="s">
        <v>3940</v>
      </c>
      <c r="G108" s="25">
        <v>8</v>
      </c>
      <c r="H108" s="25" t="s">
        <v>295</v>
      </c>
      <c r="I108" s="25">
        <v>2.25</v>
      </c>
      <c r="J108" s="25" t="s">
        <v>3940</v>
      </c>
      <c r="K108" s="25">
        <v>0</v>
      </c>
      <c r="L108" s="25" t="s">
        <v>3941</v>
      </c>
      <c r="M108" s="25">
        <v>8</v>
      </c>
      <c r="N108" s="25">
        <v>1</v>
      </c>
      <c r="O108" s="25">
        <v>93</v>
      </c>
      <c r="P108" s="25">
        <v>1</v>
      </c>
      <c r="Q108" s="25">
        <v>2</v>
      </c>
      <c r="R108" s="25">
        <v>18</v>
      </c>
      <c r="S108" s="25">
        <v>1</v>
      </c>
      <c r="T108" s="61">
        <v>45107</v>
      </c>
      <c r="U108" s="25"/>
      <c r="V108" s="8"/>
      <c r="W108" s="8"/>
      <c r="X108" s="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</row>
    <row r="109" spans="1:396">
      <c r="A109" s="20" t="s">
        <v>261</v>
      </c>
      <c r="B109" s="20" t="s">
        <v>261</v>
      </c>
      <c r="C109" s="20" t="s">
        <v>294</v>
      </c>
      <c r="D109" s="20">
        <v>1</v>
      </c>
      <c r="E109" s="20" t="s">
        <v>295</v>
      </c>
      <c r="F109" s="20" t="s">
        <v>3942</v>
      </c>
      <c r="G109" s="20">
        <v>1</v>
      </c>
      <c r="H109" s="20" t="s">
        <v>295</v>
      </c>
      <c r="I109" s="20">
        <v>2.81</v>
      </c>
      <c r="J109" s="20" t="s">
        <v>3942</v>
      </c>
      <c r="K109" s="20">
        <v>0</v>
      </c>
      <c r="L109" s="20" t="s">
        <v>3943</v>
      </c>
      <c r="M109" s="20">
        <v>1</v>
      </c>
      <c r="N109" s="20">
        <v>1</v>
      </c>
      <c r="O109" s="20">
        <v>100</v>
      </c>
      <c r="P109" s="20">
        <v>1</v>
      </c>
      <c r="Q109" s="20">
        <v>2</v>
      </c>
      <c r="R109" s="20">
        <v>2.81</v>
      </c>
      <c r="S109" s="20">
        <v>1</v>
      </c>
      <c r="T109" s="55">
        <v>45107</v>
      </c>
      <c r="U109" s="20"/>
      <c r="V109" s="8"/>
      <c r="W109" s="8"/>
      <c r="X109" s="8"/>
    </row>
    <row r="110" spans="1:396" s="83" customFormat="1">
      <c r="A110" s="25" t="s">
        <v>167</v>
      </c>
      <c r="B110" s="25" t="s">
        <v>169</v>
      </c>
      <c r="C110" s="25" t="s">
        <v>294</v>
      </c>
      <c r="D110" s="25">
        <v>1</v>
      </c>
      <c r="E110" s="25" t="s">
        <v>295</v>
      </c>
      <c r="F110" s="25" t="s">
        <v>2967</v>
      </c>
      <c r="G110" s="25">
        <v>1</v>
      </c>
      <c r="H110" s="25" t="s">
        <v>295</v>
      </c>
      <c r="I110" s="25">
        <v>1.95</v>
      </c>
      <c r="J110" s="25" t="s">
        <v>2967</v>
      </c>
      <c r="K110" s="25">
        <v>0</v>
      </c>
      <c r="L110" s="25" t="s">
        <v>3944</v>
      </c>
      <c r="M110" s="25">
        <v>1</v>
      </c>
      <c r="N110" s="25">
        <v>1</v>
      </c>
      <c r="O110" s="25">
        <v>100</v>
      </c>
      <c r="P110" s="25">
        <v>1</v>
      </c>
      <c r="Q110" s="25">
        <v>2</v>
      </c>
      <c r="R110" s="25">
        <v>1.95</v>
      </c>
      <c r="S110" s="25">
        <v>1</v>
      </c>
      <c r="T110" s="61">
        <v>45107</v>
      </c>
      <c r="U110" s="25"/>
      <c r="V110" s="8"/>
      <c r="W110" s="8"/>
      <c r="X110" s="8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</row>
    <row r="111" spans="1:396">
      <c r="A111" s="20" t="s">
        <v>167</v>
      </c>
      <c r="B111" s="20" t="s">
        <v>167</v>
      </c>
      <c r="C111" s="20" t="s">
        <v>294</v>
      </c>
      <c r="D111" s="20">
        <v>1</v>
      </c>
      <c r="E111" s="20" t="s">
        <v>382</v>
      </c>
      <c r="F111" s="20" t="s">
        <v>3945</v>
      </c>
      <c r="G111" s="20">
        <v>1</v>
      </c>
      <c r="H111" s="20" t="s">
        <v>382</v>
      </c>
      <c r="I111" s="20">
        <v>14.45</v>
      </c>
      <c r="J111" s="20" t="s">
        <v>3945</v>
      </c>
      <c r="K111" s="20">
        <v>0</v>
      </c>
      <c r="L111" s="20" t="s">
        <v>239</v>
      </c>
      <c r="M111" s="20">
        <v>1</v>
      </c>
      <c r="N111" s="20">
        <v>1</v>
      </c>
      <c r="O111" s="20">
        <v>100</v>
      </c>
      <c r="P111" s="20">
        <v>1</v>
      </c>
      <c r="Q111" s="20">
        <v>2</v>
      </c>
      <c r="R111" s="20">
        <v>14.45</v>
      </c>
      <c r="S111" s="20">
        <v>1</v>
      </c>
      <c r="T111" s="55">
        <v>45107</v>
      </c>
      <c r="U111" s="20"/>
      <c r="V111" s="8"/>
      <c r="W111" s="8"/>
      <c r="X111" s="8"/>
    </row>
    <row r="112" spans="1:396" s="83" customFormat="1">
      <c r="A112" s="25" t="s">
        <v>403</v>
      </c>
      <c r="B112" s="25" t="s">
        <v>403</v>
      </c>
      <c r="C112" s="25" t="s">
        <v>294</v>
      </c>
      <c r="D112" s="25">
        <v>1</v>
      </c>
      <c r="E112" s="25" t="s">
        <v>295</v>
      </c>
      <c r="F112" s="25" t="s">
        <v>2968</v>
      </c>
      <c r="G112" s="25">
        <v>1</v>
      </c>
      <c r="H112" s="25" t="s">
        <v>295</v>
      </c>
      <c r="I112" s="25">
        <v>1.95</v>
      </c>
      <c r="J112" s="25" t="s">
        <v>2968</v>
      </c>
      <c r="K112" s="25">
        <v>0</v>
      </c>
      <c r="L112" s="25" t="s">
        <v>3944</v>
      </c>
      <c r="M112" s="25">
        <v>1</v>
      </c>
      <c r="N112" s="25">
        <v>1</v>
      </c>
      <c r="O112" s="25">
        <v>100</v>
      </c>
      <c r="P112" s="25">
        <v>1</v>
      </c>
      <c r="Q112" s="25">
        <v>2</v>
      </c>
      <c r="R112" s="25">
        <v>1.95</v>
      </c>
      <c r="S112" s="25">
        <v>1</v>
      </c>
      <c r="T112" s="61">
        <v>45107</v>
      </c>
      <c r="U112" s="25"/>
      <c r="V112" s="8"/>
      <c r="W112" s="8"/>
      <c r="X112" s="8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</row>
    <row r="113" spans="1:396">
      <c r="A113" s="20" t="s">
        <v>403</v>
      </c>
      <c r="B113" s="20" t="s">
        <v>3946</v>
      </c>
      <c r="C113" s="20" t="s">
        <v>294</v>
      </c>
      <c r="D113" s="20">
        <v>1</v>
      </c>
      <c r="E113" s="20" t="s">
        <v>382</v>
      </c>
      <c r="F113" s="20" t="s">
        <v>3947</v>
      </c>
      <c r="G113" s="20">
        <v>1</v>
      </c>
      <c r="H113" s="20" t="s">
        <v>382</v>
      </c>
      <c r="I113" s="20">
        <v>12.75</v>
      </c>
      <c r="J113" s="20" t="s">
        <v>3947</v>
      </c>
      <c r="K113" s="20">
        <v>0</v>
      </c>
      <c r="L113" s="20" t="s">
        <v>239</v>
      </c>
      <c r="M113" s="20">
        <v>1</v>
      </c>
      <c r="N113" s="20">
        <v>1</v>
      </c>
      <c r="O113" s="20">
        <v>100</v>
      </c>
      <c r="P113" s="20">
        <v>1</v>
      </c>
      <c r="Q113" s="20">
        <v>2</v>
      </c>
      <c r="R113" s="20">
        <v>12.75</v>
      </c>
      <c r="S113" s="20">
        <v>1</v>
      </c>
      <c r="T113" s="55">
        <v>45107</v>
      </c>
      <c r="U113" s="20"/>
      <c r="V113" s="8"/>
      <c r="W113" s="8"/>
      <c r="X113" s="8"/>
    </row>
    <row r="114" spans="1:396" s="83" customFormat="1">
      <c r="A114" s="25" t="s">
        <v>406</v>
      </c>
      <c r="B114" s="25" t="s">
        <v>406</v>
      </c>
      <c r="C114" s="25" t="s">
        <v>294</v>
      </c>
      <c r="D114" s="25">
        <v>1</v>
      </c>
      <c r="E114" s="25" t="s">
        <v>295</v>
      </c>
      <c r="F114" s="25" t="s">
        <v>2979</v>
      </c>
      <c r="G114" s="25">
        <v>1</v>
      </c>
      <c r="H114" s="25" t="s">
        <v>295</v>
      </c>
      <c r="I114" s="25">
        <v>1.95</v>
      </c>
      <c r="J114" s="25" t="s">
        <v>2979</v>
      </c>
      <c r="K114" s="25">
        <v>0</v>
      </c>
      <c r="L114" s="25" t="s">
        <v>3944</v>
      </c>
      <c r="M114" s="25">
        <v>1</v>
      </c>
      <c r="N114" s="25">
        <v>1</v>
      </c>
      <c r="O114" s="25">
        <v>100</v>
      </c>
      <c r="P114" s="25">
        <v>1</v>
      </c>
      <c r="Q114" s="25">
        <v>2</v>
      </c>
      <c r="R114" s="25">
        <v>1.95</v>
      </c>
      <c r="S114" s="25">
        <v>1</v>
      </c>
      <c r="T114" s="61">
        <v>45107</v>
      </c>
      <c r="U114" s="25"/>
      <c r="V114" s="8"/>
      <c r="W114" s="8"/>
      <c r="X114" s="8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</row>
    <row r="115" spans="1:396">
      <c r="A115" s="20" t="s">
        <v>406</v>
      </c>
      <c r="B115" s="20" t="s">
        <v>3948</v>
      </c>
      <c r="C115" s="20" t="s">
        <v>294</v>
      </c>
      <c r="D115" s="20">
        <v>1</v>
      </c>
      <c r="E115" s="20" t="s">
        <v>382</v>
      </c>
      <c r="F115" s="20" t="s">
        <v>3949</v>
      </c>
      <c r="G115" s="20">
        <v>1</v>
      </c>
      <c r="H115" s="20" t="s">
        <v>382</v>
      </c>
      <c r="I115" s="20">
        <v>11.7</v>
      </c>
      <c r="J115" s="20" t="s">
        <v>3949</v>
      </c>
      <c r="K115" s="20">
        <v>0</v>
      </c>
      <c r="L115" s="20" t="s">
        <v>239</v>
      </c>
      <c r="M115" s="20">
        <v>1</v>
      </c>
      <c r="N115" s="20">
        <v>1</v>
      </c>
      <c r="O115" s="20">
        <v>100</v>
      </c>
      <c r="P115" s="20">
        <v>1</v>
      </c>
      <c r="Q115" s="20">
        <v>2</v>
      </c>
      <c r="R115" s="20">
        <v>11.7</v>
      </c>
      <c r="S115" s="20">
        <v>1</v>
      </c>
      <c r="T115" s="55">
        <v>45107</v>
      </c>
      <c r="U115" s="20"/>
      <c r="V115" s="8"/>
      <c r="W115" s="8"/>
      <c r="X115" s="8"/>
    </row>
    <row r="116" spans="1:396" s="83" customFormat="1">
      <c r="A116" s="25" t="s">
        <v>409</v>
      </c>
      <c r="B116" s="25" t="s">
        <v>409</v>
      </c>
      <c r="C116" s="25" t="s">
        <v>294</v>
      </c>
      <c r="D116" s="25">
        <v>1</v>
      </c>
      <c r="E116" s="25" t="s">
        <v>382</v>
      </c>
      <c r="F116" s="25" t="s">
        <v>3950</v>
      </c>
      <c r="G116" s="25">
        <v>1</v>
      </c>
      <c r="H116" s="25" t="s">
        <v>382</v>
      </c>
      <c r="I116" s="25">
        <v>12.95</v>
      </c>
      <c r="J116" s="25" t="s">
        <v>3950</v>
      </c>
      <c r="K116" s="25">
        <v>0</v>
      </c>
      <c r="L116" s="25" t="s">
        <v>239</v>
      </c>
      <c r="M116" s="25">
        <v>1</v>
      </c>
      <c r="N116" s="25">
        <v>1</v>
      </c>
      <c r="O116" s="25">
        <v>100</v>
      </c>
      <c r="P116" s="25">
        <v>1</v>
      </c>
      <c r="Q116" s="25">
        <v>2</v>
      </c>
      <c r="R116" s="25">
        <v>12.95</v>
      </c>
      <c r="S116" s="25">
        <v>1</v>
      </c>
      <c r="T116" s="61">
        <v>45107</v>
      </c>
      <c r="U116" s="25"/>
      <c r="V116" s="8"/>
      <c r="W116" s="8"/>
      <c r="X116" s="8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</row>
    <row r="117" spans="1:396">
      <c r="A117" s="20" t="s">
        <v>409</v>
      </c>
      <c r="B117" s="20" t="s">
        <v>3951</v>
      </c>
      <c r="C117" s="20" t="s">
        <v>294</v>
      </c>
      <c r="D117" s="20">
        <v>1</v>
      </c>
      <c r="E117" s="20" t="s">
        <v>295</v>
      </c>
      <c r="F117" s="20" t="s">
        <v>2969</v>
      </c>
      <c r="G117" s="20">
        <v>1</v>
      </c>
      <c r="H117" s="20" t="s">
        <v>295</v>
      </c>
      <c r="I117" s="20">
        <v>1.95</v>
      </c>
      <c r="J117" s="20" t="s">
        <v>2969</v>
      </c>
      <c r="K117" s="20">
        <v>0</v>
      </c>
      <c r="L117" s="20" t="s">
        <v>3944</v>
      </c>
      <c r="M117" s="20">
        <v>1</v>
      </c>
      <c r="N117" s="20">
        <v>1</v>
      </c>
      <c r="O117" s="20">
        <v>100</v>
      </c>
      <c r="P117" s="20">
        <v>1</v>
      </c>
      <c r="Q117" s="20">
        <v>2</v>
      </c>
      <c r="R117" s="20">
        <v>1.95</v>
      </c>
      <c r="S117" s="20">
        <v>1</v>
      </c>
      <c r="T117" s="55">
        <v>45107</v>
      </c>
      <c r="U117" s="20"/>
      <c r="V117" s="8"/>
      <c r="W117" s="8"/>
      <c r="X117" s="8"/>
    </row>
    <row r="118" spans="1:396" s="83" customFormat="1">
      <c r="A118" s="25" t="s">
        <v>204</v>
      </c>
      <c r="B118" s="25" t="s">
        <v>204</v>
      </c>
      <c r="C118" s="25" t="s">
        <v>294</v>
      </c>
      <c r="D118" s="25">
        <v>1</v>
      </c>
      <c r="E118" s="25" t="s">
        <v>295</v>
      </c>
      <c r="F118" s="25" t="s">
        <v>2970</v>
      </c>
      <c r="G118" s="25">
        <v>1</v>
      </c>
      <c r="H118" s="25" t="s">
        <v>295</v>
      </c>
      <c r="I118" s="25">
        <v>1.8</v>
      </c>
      <c r="J118" s="25" t="s">
        <v>2970</v>
      </c>
      <c r="K118" s="25">
        <v>0</v>
      </c>
      <c r="L118" s="25" t="s">
        <v>3944</v>
      </c>
      <c r="M118" s="25">
        <v>1</v>
      </c>
      <c r="N118" s="25">
        <v>1</v>
      </c>
      <c r="O118" s="25">
        <v>100</v>
      </c>
      <c r="P118" s="25">
        <v>1</v>
      </c>
      <c r="Q118" s="25">
        <v>2</v>
      </c>
      <c r="R118" s="25">
        <v>1.8</v>
      </c>
      <c r="S118" s="25">
        <v>1</v>
      </c>
      <c r="T118" s="61">
        <v>45107</v>
      </c>
      <c r="U118" s="25"/>
      <c r="V118" s="8"/>
      <c r="W118" s="8"/>
      <c r="X118" s="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</row>
    <row r="119" spans="1:396">
      <c r="A119" s="20" t="s">
        <v>204</v>
      </c>
      <c r="B119" s="20" t="s">
        <v>3952</v>
      </c>
      <c r="C119" s="20" t="s">
        <v>294</v>
      </c>
      <c r="D119" s="20">
        <v>1</v>
      </c>
      <c r="E119" s="20" t="s">
        <v>382</v>
      </c>
      <c r="F119" s="20" t="s">
        <v>3953</v>
      </c>
      <c r="G119" s="20">
        <v>1</v>
      </c>
      <c r="H119" s="20" t="s">
        <v>382</v>
      </c>
      <c r="I119" s="20">
        <v>11.15</v>
      </c>
      <c r="J119" s="20" t="s">
        <v>3953</v>
      </c>
      <c r="K119" s="20">
        <v>0</v>
      </c>
      <c r="L119" s="20" t="s">
        <v>239</v>
      </c>
      <c r="M119" s="20">
        <v>1</v>
      </c>
      <c r="N119" s="20">
        <v>1</v>
      </c>
      <c r="O119" s="20">
        <v>100</v>
      </c>
      <c r="P119" s="20">
        <v>1</v>
      </c>
      <c r="Q119" s="20">
        <v>2</v>
      </c>
      <c r="R119" s="20">
        <v>11.15</v>
      </c>
      <c r="S119" s="20">
        <v>1</v>
      </c>
      <c r="T119" s="55">
        <v>45107</v>
      </c>
      <c r="U119" s="20"/>
      <c r="V119" s="8"/>
      <c r="W119" s="8"/>
      <c r="X119" s="8"/>
    </row>
    <row r="120" spans="1:396" s="83" customFormat="1">
      <c r="A120" s="25" t="s">
        <v>412</v>
      </c>
      <c r="B120" s="25" t="s">
        <v>3954</v>
      </c>
      <c r="C120" s="25" t="s">
        <v>294</v>
      </c>
      <c r="D120" s="25">
        <v>1</v>
      </c>
      <c r="E120" s="25" t="s">
        <v>295</v>
      </c>
      <c r="F120" s="25" t="s">
        <v>2971</v>
      </c>
      <c r="G120" s="25">
        <v>1</v>
      </c>
      <c r="H120" s="25" t="s">
        <v>295</v>
      </c>
      <c r="I120" s="25">
        <v>1.95</v>
      </c>
      <c r="J120" s="25" t="s">
        <v>2971</v>
      </c>
      <c r="K120" s="25">
        <v>0</v>
      </c>
      <c r="L120" s="25" t="s">
        <v>3944</v>
      </c>
      <c r="M120" s="25">
        <v>1</v>
      </c>
      <c r="N120" s="25">
        <v>1</v>
      </c>
      <c r="O120" s="25">
        <v>100</v>
      </c>
      <c r="P120" s="25">
        <v>1</v>
      </c>
      <c r="Q120" s="25">
        <v>2</v>
      </c>
      <c r="R120" s="25">
        <v>1.95</v>
      </c>
      <c r="S120" s="25">
        <v>1</v>
      </c>
      <c r="T120" s="61">
        <v>45107</v>
      </c>
      <c r="U120" s="25"/>
      <c r="V120" s="8"/>
      <c r="W120" s="8"/>
      <c r="X120" s="8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</row>
    <row r="121" spans="1:396">
      <c r="A121" s="20" t="s">
        <v>412</v>
      </c>
      <c r="B121" s="20" t="s">
        <v>412</v>
      </c>
      <c r="C121" s="20" t="s">
        <v>294</v>
      </c>
      <c r="D121" s="20">
        <v>1</v>
      </c>
      <c r="E121" s="20" t="s">
        <v>382</v>
      </c>
      <c r="F121" s="20" t="s">
        <v>3955</v>
      </c>
      <c r="G121" s="20">
        <v>1</v>
      </c>
      <c r="H121" s="20" t="s">
        <v>382</v>
      </c>
      <c r="I121" s="20">
        <v>10.95</v>
      </c>
      <c r="J121" s="20" t="s">
        <v>3955</v>
      </c>
      <c r="K121" s="20">
        <v>0</v>
      </c>
      <c r="L121" s="20" t="s">
        <v>239</v>
      </c>
      <c r="M121" s="20">
        <v>1</v>
      </c>
      <c r="N121" s="20">
        <v>1</v>
      </c>
      <c r="O121" s="20">
        <v>100</v>
      </c>
      <c r="P121" s="20">
        <v>1</v>
      </c>
      <c r="Q121" s="20">
        <v>2</v>
      </c>
      <c r="R121" s="20">
        <v>10.95</v>
      </c>
      <c r="S121" s="20">
        <v>1</v>
      </c>
      <c r="T121" s="55">
        <v>45107</v>
      </c>
      <c r="U121" s="20"/>
      <c r="V121" s="8"/>
      <c r="W121" s="8"/>
      <c r="X121" s="8"/>
    </row>
    <row r="122" spans="1:396" s="83" customFormat="1">
      <c r="A122" s="25" t="s">
        <v>3956</v>
      </c>
      <c r="B122" s="25" t="s">
        <v>3956</v>
      </c>
      <c r="C122" s="25" t="s">
        <v>294</v>
      </c>
      <c r="D122" s="25">
        <v>1</v>
      </c>
      <c r="E122" s="25" t="s">
        <v>295</v>
      </c>
      <c r="F122" s="25" t="s">
        <v>3957</v>
      </c>
      <c r="G122" s="25">
        <v>1</v>
      </c>
      <c r="H122" s="25" t="s">
        <v>295</v>
      </c>
      <c r="I122" s="25">
        <v>2.39</v>
      </c>
      <c r="J122" s="25" t="s">
        <v>3957</v>
      </c>
      <c r="K122" s="25">
        <v>0</v>
      </c>
      <c r="L122" s="25" t="s">
        <v>3944</v>
      </c>
      <c r="M122" s="25">
        <v>1</v>
      </c>
      <c r="N122" s="25">
        <v>1</v>
      </c>
      <c r="O122" s="25">
        <v>100</v>
      </c>
      <c r="P122" s="25">
        <v>1</v>
      </c>
      <c r="Q122" s="25">
        <v>2</v>
      </c>
      <c r="R122" s="25">
        <v>2.39</v>
      </c>
      <c r="S122" s="25">
        <v>1</v>
      </c>
      <c r="T122" s="61">
        <v>45107</v>
      </c>
      <c r="U122" s="25"/>
      <c r="V122" s="8"/>
      <c r="W122" s="8"/>
      <c r="X122" s="8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</row>
    <row r="123" spans="1:396">
      <c r="A123" s="20" t="s">
        <v>242</v>
      </c>
      <c r="B123" s="20" t="s">
        <v>242</v>
      </c>
      <c r="C123" s="20" t="s">
        <v>294</v>
      </c>
      <c r="D123" s="20">
        <v>1</v>
      </c>
      <c r="E123" s="20" t="s">
        <v>295</v>
      </c>
      <c r="F123" s="20" t="s">
        <v>2961</v>
      </c>
      <c r="G123" s="20">
        <v>1</v>
      </c>
      <c r="H123" s="20" t="s">
        <v>295</v>
      </c>
      <c r="I123" s="20">
        <v>1.9</v>
      </c>
      <c r="J123" s="20" t="s">
        <v>2961</v>
      </c>
      <c r="K123" s="20">
        <v>0</v>
      </c>
      <c r="L123" s="20" t="s">
        <v>3944</v>
      </c>
      <c r="M123" s="20">
        <v>1</v>
      </c>
      <c r="N123" s="20">
        <v>1</v>
      </c>
      <c r="O123" s="20">
        <v>100</v>
      </c>
      <c r="P123" s="20">
        <v>1</v>
      </c>
      <c r="Q123" s="20">
        <v>2</v>
      </c>
      <c r="R123" s="20">
        <v>1.9</v>
      </c>
      <c r="S123" s="20">
        <v>1</v>
      </c>
      <c r="T123" s="55">
        <v>45107</v>
      </c>
      <c r="U123" s="20"/>
      <c r="V123" s="8"/>
      <c r="W123" s="8"/>
      <c r="X123" s="8"/>
    </row>
    <row r="124" spans="1:396" s="83" customFormat="1">
      <c r="A124" s="25" t="s">
        <v>242</v>
      </c>
      <c r="B124" s="25" t="s">
        <v>3958</v>
      </c>
      <c r="C124" s="25" t="s">
        <v>294</v>
      </c>
      <c r="D124" s="25">
        <v>1</v>
      </c>
      <c r="E124" s="25" t="s">
        <v>382</v>
      </c>
      <c r="F124" s="25" t="s">
        <v>3959</v>
      </c>
      <c r="G124" s="25">
        <v>1</v>
      </c>
      <c r="H124" s="25" t="s">
        <v>382</v>
      </c>
      <c r="I124" s="25">
        <v>11.65</v>
      </c>
      <c r="J124" s="25" t="s">
        <v>3959</v>
      </c>
      <c r="K124" s="25">
        <v>0</v>
      </c>
      <c r="L124" s="25" t="s">
        <v>239</v>
      </c>
      <c r="M124" s="25">
        <v>1</v>
      </c>
      <c r="N124" s="25">
        <v>1</v>
      </c>
      <c r="O124" s="25">
        <v>100</v>
      </c>
      <c r="P124" s="25">
        <v>1</v>
      </c>
      <c r="Q124" s="25">
        <v>2</v>
      </c>
      <c r="R124" s="25">
        <v>11.65</v>
      </c>
      <c r="S124" s="25">
        <v>1</v>
      </c>
      <c r="T124" s="61">
        <v>45107</v>
      </c>
      <c r="U124" s="25"/>
      <c r="V124" s="8"/>
      <c r="W124" s="8"/>
      <c r="X124" s="8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</row>
    <row r="125" spans="1:396">
      <c r="A125" s="20" t="s">
        <v>2463</v>
      </c>
      <c r="B125" s="20" t="s">
        <v>2463</v>
      </c>
      <c r="C125" s="20" t="s">
        <v>294</v>
      </c>
      <c r="D125" s="20">
        <v>1</v>
      </c>
      <c r="E125" s="20" t="s">
        <v>295</v>
      </c>
      <c r="F125" s="20" t="s">
        <v>3960</v>
      </c>
      <c r="G125" s="20">
        <v>1</v>
      </c>
      <c r="H125" s="20" t="s">
        <v>295</v>
      </c>
      <c r="I125" s="20">
        <v>2.4</v>
      </c>
      <c r="J125" s="20" t="s">
        <v>3960</v>
      </c>
      <c r="K125" s="20">
        <v>0</v>
      </c>
      <c r="L125" s="20" t="s">
        <v>3961</v>
      </c>
      <c r="M125" s="20">
        <v>1</v>
      </c>
      <c r="N125" s="20">
        <v>1</v>
      </c>
      <c r="O125" s="20">
        <v>100</v>
      </c>
      <c r="P125" s="20">
        <v>1</v>
      </c>
      <c r="Q125" s="20">
        <v>2</v>
      </c>
      <c r="R125" s="20">
        <v>2.4</v>
      </c>
      <c r="S125" s="20">
        <v>1</v>
      </c>
      <c r="T125" s="55">
        <v>45107</v>
      </c>
      <c r="U125" s="20"/>
      <c r="V125" s="8"/>
      <c r="W125" s="8"/>
      <c r="X125" s="8"/>
    </row>
    <row r="126" spans="1:396" s="83" customFormat="1">
      <c r="A126" s="25" t="s">
        <v>415</v>
      </c>
      <c r="B126" s="25" t="s">
        <v>415</v>
      </c>
      <c r="C126" s="25" t="s">
        <v>294</v>
      </c>
      <c r="D126" s="25">
        <v>1</v>
      </c>
      <c r="E126" s="25" t="s">
        <v>295</v>
      </c>
      <c r="F126" s="25" t="s">
        <v>3962</v>
      </c>
      <c r="G126" s="25">
        <v>1</v>
      </c>
      <c r="H126" s="25" t="s">
        <v>295</v>
      </c>
      <c r="I126" s="25">
        <v>1.95</v>
      </c>
      <c r="J126" s="25" t="s">
        <v>3962</v>
      </c>
      <c r="K126" s="25">
        <v>0</v>
      </c>
      <c r="L126" s="25" t="s">
        <v>3944</v>
      </c>
      <c r="M126" s="25">
        <v>1</v>
      </c>
      <c r="N126" s="25">
        <v>1</v>
      </c>
      <c r="O126" s="25">
        <v>100</v>
      </c>
      <c r="P126" s="25">
        <v>1</v>
      </c>
      <c r="Q126" s="25">
        <v>2</v>
      </c>
      <c r="R126" s="25">
        <v>1.95</v>
      </c>
      <c r="S126" s="25">
        <v>1</v>
      </c>
      <c r="T126" s="61">
        <v>45107</v>
      </c>
      <c r="U126" s="25"/>
      <c r="V126" s="8"/>
      <c r="W126" s="8"/>
      <c r="X126" s="8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</row>
    <row r="127" spans="1:396">
      <c r="A127" s="20" t="s">
        <v>418</v>
      </c>
      <c r="B127" s="20" t="s">
        <v>418</v>
      </c>
      <c r="C127" s="20" t="s">
        <v>294</v>
      </c>
      <c r="D127" s="20">
        <v>1</v>
      </c>
      <c r="E127" s="20" t="s">
        <v>382</v>
      </c>
      <c r="F127" s="20" t="s">
        <v>3963</v>
      </c>
      <c r="G127" s="20">
        <v>1</v>
      </c>
      <c r="H127" s="20" t="s">
        <v>382</v>
      </c>
      <c r="I127" s="20">
        <v>11.5</v>
      </c>
      <c r="J127" s="20" t="s">
        <v>3963</v>
      </c>
      <c r="K127" s="20">
        <v>0</v>
      </c>
      <c r="L127" s="20" t="s">
        <v>239</v>
      </c>
      <c r="M127" s="20">
        <v>1</v>
      </c>
      <c r="N127" s="20">
        <v>1</v>
      </c>
      <c r="O127" s="20">
        <v>100</v>
      </c>
      <c r="P127" s="20">
        <v>1</v>
      </c>
      <c r="Q127" s="20">
        <v>2</v>
      </c>
      <c r="R127" s="20">
        <v>11.5</v>
      </c>
      <c r="S127" s="20">
        <v>1</v>
      </c>
      <c r="T127" s="55">
        <v>45107</v>
      </c>
      <c r="U127" s="20"/>
      <c r="V127" s="8"/>
      <c r="W127" s="8"/>
      <c r="X127" s="8"/>
    </row>
    <row r="128" spans="1:396" s="83" customFormat="1">
      <c r="A128" s="25" t="s">
        <v>418</v>
      </c>
      <c r="B128" s="25" t="s">
        <v>3964</v>
      </c>
      <c r="C128" s="25" t="s">
        <v>294</v>
      </c>
      <c r="D128" s="25">
        <v>1</v>
      </c>
      <c r="E128" s="25" t="s">
        <v>295</v>
      </c>
      <c r="F128" s="25" t="s">
        <v>2972</v>
      </c>
      <c r="G128" s="25">
        <v>1</v>
      </c>
      <c r="H128" s="25" t="s">
        <v>295</v>
      </c>
      <c r="I128" s="25">
        <v>1.95</v>
      </c>
      <c r="J128" s="25" t="s">
        <v>2972</v>
      </c>
      <c r="K128" s="25">
        <v>0</v>
      </c>
      <c r="L128" s="25" t="s">
        <v>3944</v>
      </c>
      <c r="M128" s="25">
        <v>1</v>
      </c>
      <c r="N128" s="25">
        <v>1</v>
      </c>
      <c r="O128" s="25">
        <v>100</v>
      </c>
      <c r="P128" s="25">
        <v>1</v>
      </c>
      <c r="Q128" s="25">
        <v>2</v>
      </c>
      <c r="R128" s="25">
        <v>1.95</v>
      </c>
      <c r="S128" s="25">
        <v>1</v>
      </c>
      <c r="T128" s="61">
        <v>45107</v>
      </c>
      <c r="U128" s="25"/>
      <c r="V128" s="8"/>
      <c r="W128" s="8"/>
      <c r="X128" s="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</row>
    <row r="129" spans="1:396">
      <c r="A129" s="20" t="s">
        <v>421</v>
      </c>
      <c r="B129" s="20" t="s">
        <v>421</v>
      </c>
      <c r="C129" s="20" t="s">
        <v>294</v>
      </c>
      <c r="D129" s="20">
        <v>1</v>
      </c>
      <c r="E129" s="20" t="s">
        <v>295</v>
      </c>
      <c r="F129" s="20" t="s">
        <v>2973</v>
      </c>
      <c r="G129" s="20">
        <v>1</v>
      </c>
      <c r="H129" s="20" t="s">
        <v>295</v>
      </c>
      <c r="I129" s="20">
        <v>1.95</v>
      </c>
      <c r="J129" s="20" t="s">
        <v>2973</v>
      </c>
      <c r="K129" s="20">
        <v>0</v>
      </c>
      <c r="L129" s="20" t="s">
        <v>3944</v>
      </c>
      <c r="M129" s="20">
        <v>1</v>
      </c>
      <c r="N129" s="20">
        <v>1</v>
      </c>
      <c r="O129" s="20">
        <v>100</v>
      </c>
      <c r="P129" s="20">
        <v>1</v>
      </c>
      <c r="Q129" s="20">
        <v>2</v>
      </c>
      <c r="R129" s="20">
        <v>1.95</v>
      </c>
      <c r="S129" s="20">
        <v>1</v>
      </c>
      <c r="T129" s="55">
        <v>45107</v>
      </c>
      <c r="U129" s="20"/>
      <c r="V129" s="8"/>
      <c r="W129" s="8"/>
      <c r="X129" s="8"/>
    </row>
    <row r="130" spans="1:396" s="83" customFormat="1">
      <c r="A130" s="25" t="s">
        <v>254</v>
      </c>
      <c r="B130" s="25" t="s">
        <v>254</v>
      </c>
      <c r="C130" s="25" t="s">
        <v>294</v>
      </c>
      <c r="D130" s="25">
        <v>1</v>
      </c>
      <c r="E130" s="25" t="s">
        <v>295</v>
      </c>
      <c r="F130" s="25" t="s">
        <v>3965</v>
      </c>
      <c r="G130" s="25">
        <v>1</v>
      </c>
      <c r="H130" s="25" t="s">
        <v>295</v>
      </c>
      <c r="I130" s="25">
        <v>1.9</v>
      </c>
      <c r="J130" s="25" t="s">
        <v>3965</v>
      </c>
      <c r="K130" s="25">
        <v>0</v>
      </c>
      <c r="L130" s="25" t="s">
        <v>3944</v>
      </c>
      <c r="M130" s="25">
        <v>1</v>
      </c>
      <c r="N130" s="25">
        <v>1</v>
      </c>
      <c r="O130" s="25">
        <v>100</v>
      </c>
      <c r="P130" s="25">
        <v>1</v>
      </c>
      <c r="Q130" s="25">
        <v>2</v>
      </c>
      <c r="R130" s="25">
        <v>1.9</v>
      </c>
      <c r="S130" s="25">
        <v>1</v>
      </c>
      <c r="T130" s="61">
        <v>45107</v>
      </c>
      <c r="U130" s="25"/>
      <c r="V130" s="8"/>
      <c r="W130" s="8"/>
      <c r="X130" s="8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</row>
    <row r="131" spans="1:396">
      <c r="A131" s="20" t="s">
        <v>254</v>
      </c>
      <c r="B131" s="20" t="s">
        <v>255</v>
      </c>
      <c r="C131" s="20" t="s">
        <v>294</v>
      </c>
      <c r="D131" s="20">
        <v>1</v>
      </c>
      <c r="E131" s="20" t="s">
        <v>382</v>
      </c>
      <c r="F131" s="20" t="s">
        <v>3966</v>
      </c>
      <c r="G131" s="20">
        <v>1</v>
      </c>
      <c r="H131" s="20" t="s">
        <v>382</v>
      </c>
      <c r="I131" s="20">
        <v>7.25</v>
      </c>
      <c r="J131" s="20" t="s">
        <v>3966</v>
      </c>
      <c r="K131" s="20">
        <v>0</v>
      </c>
      <c r="L131" s="20" t="s">
        <v>239</v>
      </c>
      <c r="M131" s="20">
        <v>1</v>
      </c>
      <c r="N131" s="20">
        <v>1</v>
      </c>
      <c r="O131" s="20">
        <v>100</v>
      </c>
      <c r="P131" s="20">
        <v>1</v>
      </c>
      <c r="Q131" s="20">
        <v>2</v>
      </c>
      <c r="R131" s="20">
        <v>7.25</v>
      </c>
      <c r="S131" s="20">
        <v>1</v>
      </c>
      <c r="T131" s="55">
        <v>45107</v>
      </c>
      <c r="U131" s="20"/>
      <c r="V131" s="8"/>
      <c r="W131" s="8"/>
      <c r="X131" s="8"/>
    </row>
    <row r="132" spans="1:396" s="83" customFormat="1">
      <c r="A132" s="25" t="s">
        <v>424</v>
      </c>
      <c r="B132" s="25" t="s">
        <v>3967</v>
      </c>
      <c r="C132" s="25" t="s">
        <v>294</v>
      </c>
      <c r="D132" s="25">
        <v>1</v>
      </c>
      <c r="E132" s="25" t="s">
        <v>295</v>
      </c>
      <c r="F132" s="25" t="s">
        <v>2974</v>
      </c>
      <c r="G132" s="25">
        <v>1</v>
      </c>
      <c r="H132" s="25" t="s">
        <v>295</v>
      </c>
      <c r="I132" s="25">
        <v>1.9</v>
      </c>
      <c r="J132" s="25" t="s">
        <v>2974</v>
      </c>
      <c r="K132" s="25">
        <v>0</v>
      </c>
      <c r="L132" s="25" t="s">
        <v>3944</v>
      </c>
      <c r="M132" s="25">
        <v>1</v>
      </c>
      <c r="N132" s="25">
        <v>1</v>
      </c>
      <c r="O132" s="25">
        <v>100</v>
      </c>
      <c r="P132" s="25">
        <v>1</v>
      </c>
      <c r="Q132" s="25">
        <v>2</v>
      </c>
      <c r="R132" s="25">
        <v>1.9</v>
      </c>
      <c r="S132" s="25">
        <v>1</v>
      </c>
      <c r="T132" s="61">
        <v>45107</v>
      </c>
      <c r="U132" s="25"/>
      <c r="V132" s="8"/>
      <c r="W132" s="8"/>
      <c r="X132" s="8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</row>
    <row r="133" spans="1:396">
      <c r="A133" s="20" t="s">
        <v>424</v>
      </c>
      <c r="B133" s="20" t="s">
        <v>424</v>
      </c>
      <c r="C133" s="20" t="s">
        <v>294</v>
      </c>
      <c r="D133" s="20">
        <v>1</v>
      </c>
      <c r="E133" s="20" t="s">
        <v>382</v>
      </c>
      <c r="F133" s="20" t="s">
        <v>3968</v>
      </c>
      <c r="G133" s="20">
        <v>1</v>
      </c>
      <c r="H133" s="20" t="s">
        <v>382</v>
      </c>
      <c r="I133" s="20">
        <v>11.5</v>
      </c>
      <c r="J133" s="20" t="s">
        <v>3968</v>
      </c>
      <c r="K133" s="20">
        <v>0</v>
      </c>
      <c r="L133" s="20" t="s">
        <v>239</v>
      </c>
      <c r="M133" s="20">
        <v>1</v>
      </c>
      <c r="N133" s="20">
        <v>1</v>
      </c>
      <c r="O133" s="20">
        <v>100</v>
      </c>
      <c r="P133" s="20">
        <v>1</v>
      </c>
      <c r="Q133" s="20">
        <v>2</v>
      </c>
      <c r="R133" s="20">
        <v>11.5</v>
      </c>
      <c r="S133" s="20">
        <v>1</v>
      </c>
      <c r="T133" s="55">
        <v>45107</v>
      </c>
      <c r="U133" s="20"/>
      <c r="V133" s="8"/>
      <c r="W133" s="8"/>
      <c r="X133" s="8"/>
    </row>
    <row r="134" spans="1:396" s="83" customFormat="1">
      <c r="A134" s="25" t="s">
        <v>427</v>
      </c>
      <c r="B134" s="25" t="s">
        <v>427</v>
      </c>
      <c r="C134" s="25" t="s">
        <v>294</v>
      </c>
      <c r="D134" s="25">
        <v>1</v>
      </c>
      <c r="E134" s="25" t="s">
        <v>295</v>
      </c>
      <c r="F134" s="25" t="s">
        <v>2980</v>
      </c>
      <c r="G134" s="25">
        <v>1</v>
      </c>
      <c r="H134" s="25" t="s">
        <v>295</v>
      </c>
      <c r="I134" s="25">
        <v>1.9</v>
      </c>
      <c r="J134" s="25" t="s">
        <v>2980</v>
      </c>
      <c r="K134" s="25">
        <v>0</v>
      </c>
      <c r="L134" s="25" t="s">
        <v>3944</v>
      </c>
      <c r="M134" s="25">
        <v>1</v>
      </c>
      <c r="N134" s="25">
        <v>1</v>
      </c>
      <c r="O134" s="25">
        <v>100</v>
      </c>
      <c r="P134" s="25">
        <v>1</v>
      </c>
      <c r="Q134" s="25">
        <v>2</v>
      </c>
      <c r="R134" s="25">
        <v>1.9</v>
      </c>
      <c r="S134" s="25">
        <v>1</v>
      </c>
      <c r="T134" s="61">
        <v>45107</v>
      </c>
      <c r="U134" s="25"/>
      <c r="V134" s="8"/>
      <c r="W134" s="8"/>
      <c r="X134" s="8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</row>
    <row r="135" spans="1:396">
      <c r="A135" s="20" t="s">
        <v>430</v>
      </c>
      <c r="B135" s="20" t="s">
        <v>430</v>
      </c>
      <c r="C135" s="20" t="s">
        <v>294</v>
      </c>
      <c r="D135" s="20">
        <v>1</v>
      </c>
      <c r="E135" s="20" t="s">
        <v>295</v>
      </c>
      <c r="F135" s="20" t="s">
        <v>3969</v>
      </c>
      <c r="G135" s="20">
        <v>1</v>
      </c>
      <c r="H135" s="20" t="s">
        <v>295</v>
      </c>
      <c r="I135" s="20">
        <v>2</v>
      </c>
      <c r="J135" s="20" t="s">
        <v>3969</v>
      </c>
      <c r="K135" s="20">
        <v>0</v>
      </c>
      <c r="L135" s="20" t="s">
        <v>3944</v>
      </c>
      <c r="M135" s="20">
        <v>1</v>
      </c>
      <c r="N135" s="20">
        <v>1</v>
      </c>
      <c r="O135" s="20">
        <v>100</v>
      </c>
      <c r="P135" s="20">
        <v>1</v>
      </c>
      <c r="Q135" s="20">
        <v>2</v>
      </c>
      <c r="R135" s="20">
        <v>2</v>
      </c>
      <c r="S135" s="20">
        <v>1</v>
      </c>
      <c r="T135" s="55">
        <v>45107</v>
      </c>
      <c r="U135" s="20"/>
      <c r="V135" s="8"/>
      <c r="W135" s="8"/>
      <c r="X135" s="8"/>
    </row>
    <row r="136" spans="1:396" s="83" customFormat="1">
      <c r="A136" s="25" t="s">
        <v>433</v>
      </c>
      <c r="B136" s="25" t="s">
        <v>433</v>
      </c>
      <c r="C136" s="25" t="s">
        <v>294</v>
      </c>
      <c r="D136" s="25">
        <v>1</v>
      </c>
      <c r="E136" s="25" t="s">
        <v>295</v>
      </c>
      <c r="F136" s="25" t="s">
        <v>2975</v>
      </c>
      <c r="G136" s="25">
        <v>1</v>
      </c>
      <c r="H136" s="25" t="s">
        <v>295</v>
      </c>
      <c r="I136" s="25">
        <v>1.9</v>
      </c>
      <c r="J136" s="25" t="s">
        <v>2975</v>
      </c>
      <c r="K136" s="25">
        <v>0</v>
      </c>
      <c r="L136" s="25" t="s">
        <v>3944</v>
      </c>
      <c r="M136" s="25">
        <v>1</v>
      </c>
      <c r="N136" s="25">
        <v>1</v>
      </c>
      <c r="O136" s="25">
        <v>100</v>
      </c>
      <c r="P136" s="25">
        <v>1</v>
      </c>
      <c r="Q136" s="25">
        <v>2</v>
      </c>
      <c r="R136" s="25">
        <v>1.9</v>
      </c>
      <c r="S136" s="25">
        <v>1</v>
      </c>
      <c r="T136" s="61">
        <v>45107</v>
      </c>
      <c r="U136" s="25"/>
      <c r="V136" s="8"/>
      <c r="W136" s="8"/>
      <c r="X136" s="8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</row>
    <row r="137" spans="1:396">
      <c r="A137" s="20" t="s">
        <v>433</v>
      </c>
      <c r="B137" s="20" t="s">
        <v>3970</v>
      </c>
      <c r="C137" s="20" t="s">
        <v>294</v>
      </c>
      <c r="D137" s="20">
        <v>1</v>
      </c>
      <c r="E137" s="20" t="s">
        <v>382</v>
      </c>
      <c r="F137" s="20" t="s">
        <v>3971</v>
      </c>
      <c r="G137" s="20">
        <v>1</v>
      </c>
      <c r="H137" s="20" t="s">
        <v>382</v>
      </c>
      <c r="I137" s="20">
        <v>11.55</v>
      </c>
      <c r="J137" s="20" t="s">
        <v>3971</v>
      </c>
      <c r="K137" s="20">
        <v>0</v>
      </c>
      <c r="L137" s="20" t="s">
        <v>239</v>
      </c>
      <c r="M137" s="20">
        <v>1</v>
      </c>
      <c r="N137" s="20">
        <v>1</v>
      </c>
      <c r="O137" s="20">
        <v>100</v>
      </c>
      <c r="P137" s="20">
        <v>1</v>
      </c>
      <c r="Q137" s="20">
        <v>2</v>
      </c>
      <c r="R137" s="20">
        <v>11.55</v>
      </c>
      <c r="S137" s="20">
        <v>1</v>
      </c>
      <c r="T137" s="55">
        <v>45107</v>
      </c>
      <c r="U137" s="20"/>
      <c r="V137" s="8"/>
      <c r="W137" s="8"/>
      <c r="X137" s="8"/>
    </row>
    <row r="138" spans="1:396" s="83" customFormat="1">
      <c r="A138" s="25" t="s">
        <v>436</v>
      </c>
      <c r="B138" s="25" t="s">
        <v>436</v>
      </c>
      <c r="C138" s="25" t="s">
        <v>294</v>
      </c>
      <c r="D138" s="25">
        <v>1</v>
      </c>
      <c r="E138" s="25" t="s">
        <v>295</v>
      </c>
      <c r="F138" s="25" t="s">
        <v>2976</v>
      </c>
      <c r="G138" s="25">
        <v>1</v>
      </c>
      <c r="H138" s="25" t="s">
        <v>295</v>
      </c>
      <c r="I138" s="25">
        <v>1.9</v>
      </c>
      <c r="J138" s="25" t="s">
        <v>2976</v>
      </c>
      <c r="K138" s="25">
        <v>0</v>
      </c>
      <c r="L138" s="25" t="s">
        <v>3944</v>
      </c>
      <c r="M138" s="25">
        <v>1</v>
      </c>
      <c r="N138" s="25">
        <v>1</v>
      </c>
      <c r="O138" s="25">
        <v>100</v>
      </c>
      <c r="P138" s="25">
        <v>1</v>
      </c>
      <c r="Q138" s="25">
        <v>2</v>
      </c>
      <c r="R138" s="25">
        <v>1.9</v>
      </c>
      <c r="S138" s="25">
        <v>1</v>
      </c>
      <c r="T138" s="61">
        <v>45107</v>
      </c>
      <c r="U138" s="25"/>
      <c r="V138" s="8"/>
      <c r="W138" s="8"/>
      <c r="X138" s="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</row>
    <row r="139" spans="1:396">
      <c r="A139" s="20" t="s">
        <v>436</v>
      </c>
      <c r="B139" s="20" t="s">
        <v>3972</v>
      </c>
      <c r="C139" s="20" t="s">
        <v>294</v>
      </c>
      <c r="D139" s="20">
        <v>1</v>
      </c>
      <c r="E139" s="20" t="s">
        <v>382</v>
      </c>
      <c r="F139" s="20" t="s">
        <v>3973</v>
      </c>
      <c r="G139" s="20">
        <v>1</v>
      </c>
      <c r="H139" s="20" t="s">
        <v>382</v>
      </c>
      <c r="I139" s="20">
        <v>12.9</v>
      </c>
      <c r="J139" s="20" t="s">
        <v>3973</v>
      </c>
      <c r="K139" s="20">
        <v>0</v>
      </c>
      <c r="L139" s="20" t="s">
        <v>239</v>
      </c>
      <c r="M139" s="20">
        <v>1</v>
      </c>
      <c r="N139" s="20">
        <v>1</v>
      </c>
      <c r="O139" s="20">
        <v>100</v>
      </c>
      <c r="P139" s="20">
        <v>1</v>
      </c>
      <c r="Q139" s="20">
        <v>2</v>
      </c>
      <c r="R139" s="20">
        <v>12.9</v>
      </c>
      <c r="S139" s="20">
        <v>1</v>
      </c>
      <c r="T139" s="55">
        <v>45107</v>
      </c>
      <c r="U139" s="20"/>
      <c r="V139" s="8"/>
      <c r="W139" s="8"/>
      <c r="X139" s="8"/>
    </row>
    <row r="140" spans="1:396" s="83" customFormat="1">
      <c r="A140" s="25" t="s">
        <v>2468</v>
      </c>
      <c r="B140" s="25" t="s">
        <v>2468</v>
      </c>
      <c r="C140" s="25" t="s">
        <v>294</v>
      </c>
      <c r="D140" s="25">
        <v>2</v>
      </c>
      <c r="E140" s="25" t="s">
        <v>382</v>
      </c>
      <c r="F140" s="25" t="s">
        <v>3974</v>
      </c>
      <c r="G140" s="25">
        <v>2</v>
      </c>
      <c r="H140" s="25" t="s">
        <v>382</v>
      </c>
      <c r="I140" s="25">
        <v>12.75</v>
      </c>
      <c r="J140" s="25" t="s">
        <v>3974</v>
      </c>
      <c r="K140" s="25">
        <v>0</v>
      </c>
      <c r="L140" s="25" t="s">
        <v>3846</v>
      </c>
      <c r="M140" s="25">
        <v>2</v>
      </c>
      <c r="N140" s="25">
        <v>1</v>
      </c>
      <c r="O140" s="25">
        <v>100</v>
      </c>
      <c r="P140" s="25">
        <v>1</v>
      </c>
      <c r="Q140" s="25">
        <v>2</v>
      </c>
      <c r="R140" s="25">
        <v>25.5</v>
      </c>
      <c r="S140" s="25">
        <v>1</v>
      </c>
      <c r="T140" s="61">
        <v>45107</v>
      </c>
      <c r="U140" s="25"/>
      <c r="V140" s="8"/>
      <c r="W140" s="8"/>
      <c r="X140" s="8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</row>
    <row r="141" spans="1:396">
      <c r="A141" s="20" t="s">
        <v>201</v>
      </c>
      <c r="B141" s="20" t="s">
        <v>201</v>
      </c>
      <c r="C141" s="20" t="s">
        <v>294</v>
      </c>
      <c r="D141" s="20">
        <v>10</v>
      </c>
      <c r="E141" s="20" t="s">
        <v>382</v>
      </c>
      <c r="F141" s="20" t="s">
        <v>3384</v>
      </c>
      <c r="G141" s="20">
        <v>10</v>
      </c>
      <c r="H141" s="20" t="s">
        <v>382</v>
      </c>
      <c r="I141" s="20">
        <v>1.64</v>
      </c>
      <c r="J141" s="20" t="s">
        <v>3384</v>
      </c>
      <c r="K141" s="20">
        <v>0</v>
      </c>
      <c r="L141" s="20" t="s">
        <v>3877</v>
      </c>
      <c r="M141" s="20">
        <v>10</v>
      </c>
      <c r="N141" s="20">
        <v>1</v>
      </c>
      <c r="O141" s="20">
        <v>100</v>
      </c>
      <c r="P141" s="20">
        <v>1</v>
      </c>
      <c r="Q141" s="20">
        <v>2</v>
      </c>
      <c r="R141" s="20">
        <v>16.440000000000001</v>
      </c>
      <c r="S141" s="20">
        <v>1</v>
      </c>
      <c r="T141" s="55">
        <v>45107</v>
      </c>
      <c r="U141" s="20"/>
      <c r="V141" s="8"/>
      <c r="W141" s="8"/>
      <c r="X141" s="8"/>
    </row>
    <row r="142" spans="1:396" s="83" customFormat="1">
      <c r="A142" s="25" t="s">
        <v>3701</v>
      </c>
      <c r="B142" s="25" t="s">
        <v>3701</v>
      </c>
      <c r="C142" s="25" t="s">
        <v>294</v>
      </c>
      <c r="D142" s="25">
        <v>5</v>
      </c>
      <c r="E142" s="25" t="s">
        <v>382</v>
      </c>
      <c r="F142" s="25" t="s">
        <v>3975</v>
      </c>
      <c r="G142" s="25">
        <v>5</v>
      </c>
      <c r="H142" s="25" t="s">
        <v>295</v>
      </c>
      <c r="I142" s="25">
        <v>5.76</v>
      </c>
      <c r="J142" s="25" t="s">
        <v>3975</v>
      </c>
      <c r="K142" s="25">
        <v>0</v>
      </c>
      <c r="L142" s="25" t="s">
        <v>232</v>
      </c>
      <c r="M142" s="25">
        <v>5</v>
      </c>
      <c r="N142" s="25">
        <v>1</v>
      </c>
      <c r="O142" s="25">
        <v>100</v>
      </c>
      <c r="P142" s="25">
        <v>1</v>
      </c>
      <c r="Q142" s="25">
        <v>2</v>
      </c>
      <c r="R142" s="25">
        <v>28.8</v>
      </c>
      <c r="S142" s="25">
        <v>1</v>
      </c>
      <c r="T142" s="61">
        <v>45107</v>
      </c>
      <c r="U142" s="25"/>
      <c r="V142" s="8"/>
      <c r="W142" s="8"/>
      <c r="X142" s="8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</row>
    <row r="143" spans="1:396">
      <c r="A143" s="20" t="s">
        <v>2055</v>
      </c>
      <c r="B143" s="20" t="s">
        <v>2055</v>
      </c>
      <c r="C143" s="20" t="s">
        <v>294</v>
      </c>
      <c r="D143" s="20">
        <v>5</v>
      </c>
      <c r="E143" s="20" t="s">
        <v>382</v>
      </c>
      <c r="F143" s="20" t="s">
        <v>3665</v>
      </c>
      <c r="G143" s="20">
        <v>5</v>
      </c>
      <c r="H143" s="20" t="s">
        <v>382</v>
      </c>
      <c r="I143" s="20">
        <v>6</v>
      </c>
      <c r="J143" s="20" t="s">
        <v>3665</v>
      </c>
      <c r="K143" s="20">
        <v>0</v>
      </c>
      <c r="L143" s="20" t="s">
        <v>3816</v>
      </c>
      <c r="M143" s="20">
        <v>5</v>
      </c>
      <c r="N143" s="20">
        <v>1</v>
      </c>
      <c r="O143" s="20">
        <v>100</v>
      </c>
      <c r="P143" s="20">
        <v>1</v>
      </c>
      <c r="Q143" s="20">
        <v>2</v>
      </c>
      <c r="R143" s="20">
        <v>30</v>
      </c>
      <c r="S143" s="20">
        <v>1</v>
      </c>
      <c r="T143" s="55">
        <v>45107</v>
      </c>
      <c r="U143" s="20"/>
      <c r="V143" s="8"/>
      <c r="W143" s="8"/>
      <c r="X143" s="8"/>
    </row>
    <row r="144" spans="1:396" s="83" customFormat="1">
      <c r="A144" s="25" t="s">
        <v>2038</v>
      </c>
      <c r="B144" s="25" t="s">
        <v>2038</v>
      </c>
      <c r="C144" s="25" t="s">
        <v>294</v>
      </c>
      <c r="D144" s="25">
        <v>5</v>
      </c>
      <c r="E144" s="25" t="s">
        <v>382</v>
      </c>
      <c r="F144" s="25" t="s">
        <v>3666</v>
      </c>
      <c r="G144" s="25">
        <v>5</v>
      </c>
      <c r="H144" s="25" t="s">
        <v>382</v>
      </c>
      <c r="I144" s="25">
        <v>7.38</v>
      </c>
      <c r="J144" s="25" t="s">
        <v>3666</v>
      </c>
      <c r="K144" s="25">
        <v>0</v>
      </c>
      <c r="L144" s="25" t="s">
        <v>3816</v>
      </c>
      <c r="M144" s="25">
        <v>5</v>
      </c>
      <c r="N144" s="25">
        <v>1</v>
      </c>
      <c r="O144" s="25">
        <v>100</v>
      </c>
      <c r="P144" s="25">
        <v>1</v>
      </c>
      <c r="Q144" s="25">
        <v>2</v>
      </c>
      <c r="R144" s="25">
        <v>36.9</v>
      </c>
      <c r="S144" s="25">
        <v>1</v>
      </c>
      <c r="T144" s="61">
        <v>45107</v>
      </c>
      <c r="U144" s="25"/>
      <c r="V144" s="8"/>
      <c r="W144" s="8"/>
      <c r="X144" s="8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</row>
    <row r="145" spans="1:396">
      <c r="A145" s="20" t="s">
        <v>1906</v>
      </c>
      <c r="B145" s="20" t="s">
        <v>3976</v>
      </c>
      <c r="C145" s="20" t="s">
        <v>294</v>
      </c>
      <c r="D145" s="20">
        <v>20</v>
      </c>
      <c r="E145" s="20" t="s">
        <v>295</v>
      </c>
      <c r="F145" s="20" t="s">
        <v>3977</v>
      </c>
      <c r="G145" s="20">
        <v>20</v>
      </c>
      <c r="H145" s="20" t="s">
        <v>295</v>
      </c>
      <c r="I145" s="20">
        <v>1.71</v>
      </c>
      <c r="J145" s="20" t="s">
        <v>3977</v>
      </c>
      <c r="K145" s="20">
        <v>0</v>
      </c>
      <c r="L145" s="20" t="s">
        <v>3978</v>
      </c>
      <c r="M145" s="20">
        <v>20</v>
      </c>
      <c r="N145" s="20">
        <v>1</v>
      </c>
      <c r="O145" s="20">
        <v>100</v>
      </c>
      <c r="P145" s="20">
        <v>1</v>
      </c>
      <c r="Q145" s="20">
        <v>2</v>
      </c>
      <c r="R145" s="20">
        <v>34.25</v>
      </c>
      <c r="S145" s="20">
        <v>1</v>
      </c>
      <c r="T145" s="55">
        <v>45107</v>
      </c>
      <c r="U145" s="20"/>
      <c r="V145" s="8"/>
      <c r="W145" s="8"/>
      <c r="X145" s="8"/>
    </row>
    <row r="146" spans="1:396" s="83" customFormat="1">
      <c r="A146" s="25" t="s">
        <v>1906</v>
      </c>
      <c r="B146" s="25" t="s">
        <v>1906</v>
      </c>
      <c r="C146" s="25" t="s">
        <v>294</v>
      </c>
      <c r="D146" s="25">
        <v>5</v>
      </c>
      <c r="E146" s="25" t="s">
        <v>382</v>
      </c>
      <c r="F146" s="25" t="s">
        <v>3667</v>
      </c>
      <c r="G146" s="25">
        <v>5</v>
      </c>
      <c r="H146" s="25" t="s">
        <v>382</v>
      </c>
      <c r="I146" s="25">
        <v>4.66</v>
      </c>
      <c r="J146" s="25" t="s">
        <v>3667</v>
      </c>
      <c r="K146" s="25">
        <v>0</v>
      </c>
      <c r="L146" s="25" t="s">
        <v>3816</v>
      </c>
      <c r="M146" s="25">
        <v>5</v>
      </c>
      <c r="N146" s="25">
        <v>1</v>
      </c>
      <c r="O146" s="25">
        <v>100</v>
      </c>
      <c r="P146" s="25">
        <v>1</v>
      </c>
      <c r="Q146" s="25">
        <v>2</v>
      </c>
      <c r="R146" s="25">
        <v>23.3</v>
      </c>
      <c r="S146" s="25">
        <v>1</v>
      </c>
      <c r="T146" s="61">
        <v>45107</v>
      </c>
      <c r="U146" s="25"/>
      <c r="V146" s="8"/>
      <c r="W146" s="8"/>
      <c r="X146" s="8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</row>
    <row r="147" spans="1:396">
      <c r="A147" s="20" t="s">
        <v>212</v>
      </c>
      <c r="B147" s="20" t="s">
        <v>212</v>
      </c>
      <c r="C147" s="20" t="s">
        <v>294</v>
      </c>
      <c r="D147" s="20">
        <v>1</v>
      </c>
      <c r="E147" s="20" t="s">
        <v>382</v>
      </c>
      <c r="F147" s="20" t="s">
        <v>3118</v>
      </c>
      <c r="G147" s="20">
        <v>1</v>
      </c>
      <c r="H147" s="20" t="s">
        <v>382</v>
      </c>
      <c r="I147" s="20">
        <v>5.4</v>
      </c>
      <c r="J147" s="20" t="s">
        <v>3118</v>
      </c>
      <c r="K147" s="20">
        <v>0</v>
      </c>
      <c r="L147" s="20" t="s">
        <v>3979</v>
      </c>
      <c r="M147" s="20">
        <v>1</v>
      </c>
      <c r="N147" s="20">
        <v>1</v>
      </c>
      <c r="O147" s="20">
        <v>99</v>
      </c>
      <c r="P147" s="20">
        <v>1</v>
      </c>
      <c r="Q147" s="20">
        <v>2</v>
      </c>
      <c r="R147" s="20">
        <v>5.4</v>
      </c>
      <c r="S147" s="20">
        <v>1</v>
      </c>
      <c r="T147" s="55">
        <v>45107</v>
      </c>
      <c r="U147" s="20"/>
      <c r="V147" s="8"/>
      <c r="W147" s="8"/>
      <c r="X147" s="8"/>
    </row>
    <row r="148" spans="1:396" s="83" customFormat="1">
      <c r="A148" s="25" t="s">
        <v>940</v>
      </c>
      <c r="B148" s="25" t="s">
        <v>940</v>
      </c>
      <c r="C148" s="25" t="s">
        <v>294</v>
      </c>
      <c r="D148" s="25">
        <v>1</v>
      </c>
      <c r="E148" s="25" t="s">
        <v>382</v>
      </c>
      <c r="F148" s="25" t="s">
        <v>3075</v>
      </c>
      <c r="G148" s="25">
        <v>1</v>
      </c>
      <c r="H148" s="25" t="s">
        <v>382</v>
      </c>
      <c r="I148" s="25">
        <v>3.8</v>
      </c>
      <c r="J148" s="25" t="s">
        <v>3075</v>
      </c>
      <c r="K148" s="25">
        <v>0</v>
      </c>
      <c r="L148" s="25" t="s">
        <v>3979</v>
      </c>
      <c r="M148" s="25">
        <v>1</v>
      </c>
      <c r="N148" s="25">
        <v>1</v>
      </c>
      <c r="O148" s="25">
        <v>100</v>
      </c>
      <c r="P148" s="25">
        <v>1</v>
      </c>
      <c r="Q148" s="25">
        <v>2</v>
      </c>
      <c r="R148" s="25">
        <v>3.8</v>
      </c>
      <c r="S148" s="25">
        <v>1</v>
      </c>
      <c r="T148" s="61">
        <v>45107</v>
      </c>
      <c r="U148" s="25"/>
      <c r="V148" s="8"/>
      <c r="W148" s="8"/>
      <c r="X148" s="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</row>
    <row r="149" spans="1:396">
      <c r="A149" s="20" t="s">
        <v>3980</v>
      </c>
      <c r="B149" s="20" t="s">
        <v>3980</v>
      </c>
      <c r="C149" s="20" t="s">
        <v>294</v>
      </c>
      <c r="D149" s="20">
        <v>2</v>
      </c>
      <c r="E149" s="20" t="s">
        <v>1823</v>
      </c>
      <c r="F149" s="20" t="s">
        <v>3981</v>
      </c>
      <c r="G149" s="20">
        <v>2</v>
      </c>
      <c r="H149" s="20" t="s">
        <v>329</v>
      </c>
      <c r="I149" s="20">
        <v>6.51</v>
      </c>
      <c r="J149" s="20" t="s">
        <v>3981</v>
      </c>
      <c r="K149" s="20">
        <v>0</v>
      </c>
      <c r="L149" s="20" t="s">
        <v>3752</v>
      </c>
      <c r="M149" s="20">
        <v>2</v>
      </c>
      <c r="N149" s="20">
        <v>1</v>
      </c>
      <c r="O149" s="20">
        <v>100</v>
      </c>
      <c r="P149" s="20">
        <v>1</v>
      </c>
      <c r="Q149" s="20">
        <v>2</v>
      </c>
      <c r="R149" s="20">
        <v>13.01</v>
      </c>
      <c r="S149" s="20">
        <v>1</v>
      </c>
      <c r="T149" s="55">
        <v>45107</v>
      </c>
      <c r="U149" s="20"/>
      <c r="V149" s="8"/>
      <c r="W149" s="8"/>
      <c r="X149" s="8"/>
    </row>
    <row r="150" spans="1:396" s="83" customFormat="1">
      <c r="A150" s="25" t="s">
        <v>1059</v>
      </c>
      <c r="B150" s="25" t="s">
        <v>1059</v>
      </c>
      <c r="C150" s="25" t="s">
        <v>294</v>
      </c>
      <c r="D150" s="25">
        <v>2</v>
      </c>
      <c r="E150" s="25" t="s">
        <v>1823</v>
      </c>
      <c r="F150" s="25" t="s">
        <v>3982</v>
      </c>
      <c r="G150" s="25">
        <v>2</v>
      </c>
      <c r="H150" s="25" t="s">
        <v>329</v>
      </c>
      <c r="I150" s="25">
        <v>6.38</v>
      </c>
      <c r="J150" s="25" t="s">
        <v>3982</v>
      </c>
      <c r="K150" s="25">
        <v>0</v>
      </c>
      <c r="L150" s="25" t="s">
        <v>3752</v>
      </c>
      <c r="M150" s="25">
        <v>2</v>
      </c>
      <c r="N150" s="25">
        <v>1</v>
      </c>
      <c r="O150" s="25">
        <v>100</v>
      </c>
      <c r="P150" s="25">
        <v>1</v>
      </c>
      <c r="Q150" s="25">
        <v>2</v>
      </c>
      <c r="R150" s="25">
        <v>12.75</v>
      </c>
      <c r="S150" s="25">
        <v>1</v>
      </c>
      <c r="T150" s="61">
        <v>45107</v>
      </c>
      <c r="U150" s="25"/>
      <c r="V150" s="8"/>
      <c r="W150" s="8"/>
      <c r="X150" s="8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</row>
    <row r="151" spans="1:396">
      <c r="A151" s="20" t="s">
        <v>1617</v>
      </c>
      <c r="B151" s="20" t="s">
        <v>1617</v>
      </c>
      <c r="C151" s="20" t="s">
        <v>294</v>
      </c>
      <c r="D151" s="20">
        <v>10</v>
      </c>
      <c r="E151" s="20" t="s">
        <v>382</v>
      </c>
      <c r="F151" s="20" t="s">
        <v>3493</v>
      </c>
      <c r="G151" s="20">
        <v>10</v>
      </c>
      <c r="H151" s="20" t="s">
        <v>382</v>
      </c>
      <c r="I151" s="20">
        <v>1.59</v>
      </c>
      <c r="J151" s="20" t="s">
        <v>3493</v>
      </c>
      <c r="K151" s="20">
        <v>0</v>
      </c>
      <c r="L151" s="20" t="s">
        <v>3877</v>
      </c>
      <c r="M151" s="20">
        <v>10</v>
      </c>
      <c r="N151" s="20">
        <v>1</v>
      </c>
      <c r="O151" s="20">
        <v>100</v>
      </c>
      <c r="P151" s="20">
        <v>1</v>
      </c>
      <c r="Q151" s="20">
        <v>2</v>
      </c>
      <c r="R151" s="20">
        <v>15.9</v>
      </c>
      <c r="S151" s="20">
        <v>1</v>
      </c>
      <c r="T151" s="55">
        <v>45107</v>
      </c>
      <c r="U151" s="20"/>
      <c r="V151" s="8"/>
      <c r="W151" s="8"/>
      <c r="X151" s="8"/>
    </row>
    <row r="152" spans="1:396" s="83" customFormat="1">
      <c r="A152" s="25" t="s">
        <v>1289</v>
      </c>
      <c r="B152" s="25" t="s">
        <v>1289</v>
      </c>
      <c r="C152" s="25" t="s">
        <v>294</v>
      </c>
      <c r="D152" s="25">
        <v>2.5</v>
      </c>
      <c r="E152" s="25" t="s">
        <v>332</v>
      </c>
      <c r="F152" s="25" t="s">
        <v>3983</v>
      </c>
      <c r="G152" s="25">
        <v>2.5</v>
      </c>
      <c r="H152" s="25" t="s">
        <v>382</v>
      </c>
      <c r="I152" s="25">
        <v>3.5</v>
      </c>
      <c r="J152" s="25" t="s">
        <v>3983</v>
      </c>
      <c r="K152" s="25">
        <v>0</v>
      </c>
      <c r="L152" s="25" t="s">
        <v>3984</v>
      </c>
      <c r="M152" s="25">
        <v>3</v>
      </c>
      <c r="N152" s="25">
        <v>1</v>
      </c>
      <c r="O152" s="25">
        <v>100</v>
      </c>
      <c r="P152" s="25">
        <v>1</v>
      </c>
      <c r="Q152" s="25">
        <v>2</v>
      </c>
      <c r="R152" s="25">
        <v>10.5</v>
      </c>
      <c r="S152" s="25">
        <v>1</v>
      </c>
      <c r="T152" s="61">
        <v>45107</v>
      </c>
      <c r="U152" s="25"/>
      <c r="V152" s="8"/>
      <c r="W152" s="8"/>
      <c r="X152" s="8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</row>
    <row r="153" spans="1:396">
      <c r="A153" s="20" t="s">
        <v>178</v>
      </c>
      <c r="B153" s="20" t="s">
        <v>178</v>
      </c>
      <c r="C153" s="20" t="s">
        <v>294</v>
      </c>
      <c r="D153" s="20">
        <v>2500</v>
      </c>
      <c r="E153" s="20" t="s">
        <v>332</v>
      </c>
      <c r="F153" s="20" t="s">
        <v>3985</v>
      </c>
      <c r="G153" s="20">
        <v>2.5</v>
      </c>
      <c r="H153" s="20" t="s">
        <v>382</v>
      </c>
      <c r="I153" s="20">
        <v>3.5</v>
      </c>
      <c r="J153" s="20" t="s">
        <v>3985</v>
      </c>
      <c r="K153" s="20">
        <v>0</v>
      </c>
      <c r="L153" s="20" t="s">
        <v>3986</v>
      </c>
      <c r="M153" s="20">
        <v>3</v>
      </c>
      <c r="N153" s="20">
        <v>1</v>
      </c>
      <c r="O153" s="20">
        <v>100</v>
      </c>
      <c r="P153" s="20">
        <v>1</v>
      </c>
      <c r="Q153" s="20">
        <v>2</v>
      </c>
      <c r="R153" s="20">
        <v>10.5</v>
      </c>
      <c r="S153" s="20">
        <v>1</v>
      </c>
      <c r="T153" s="55">
        <v>45107</v>
      </c>
      <c r="U153" s="20"/>
      <c r="V153" s="8"/>
      <c r="W153" s="8"/>
      <c r="X153" s="8"/>
    </row>
    <row r="154" spans="1:396" s="83" customFormat="1">
      <c r="A154" s="25" t="s">
        <v>3284</v>
      </c>
      <c r="B154" s="25" t="s">
        <v>3284</v>
      </c>
      <c r="C154" s="25" t="s">
        <v>294</v>
      </c>
      <c r="D154" s="25">
        <v>2500</v>
      </c>
      <c r="E154" s="25" t="s">
        <v>332</v>
      </c>
      <c r="F154" s="25" t="s">
        <v>3987</v>
      </c>
      <c r="G154" s="25">
        <v>2.5</v>
      </c>
      <c r="H154" s="25" t="s">
        <v>382</v>
      </c>
      <c r="I154" s="25">
        <v>3.5</v>
      </c>
      <c r="J154" s="25" t="s">
        <v>3987</v>
      </c>
      <c r="K154" s="25">
        <v>0</v>
      </c>
      <c r="L154" s="25" t="s">
        <v>3988</v>
      </c>
      <c r="M154" s="25">
        <v>3</v>
      </c>
      <c r="N154" s="25">
        <v>1</v>
      </c>
      <c r="O154" s="25">
        <v>100</v>
      </c>
      <c r="P154" s="25">
        <v>1</v>
      </c>
      <c r="Q154" s="25">
        <v>2</v>
      </c>
      <c r="R154" s="25">
        <v>10.5</v>
      </c>
      <c r="S154" s="25">
        <v>1</v>
      </c>
      <c r="T154" s="61">
        <v>45107</v>
      </c>
      <c r="U154" s="25"/>
      <c r="V154" s="8"/>
      <c r="W154" s="8"/>
      <c r="X154" s="8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</row>
    <row r="155" spans="1:396">
      <c r="A155" s="20" t="s">
        <v>181</v>
      </c>
      <c r="B155" s="20" t="s">
        <v>3989</v>
      </c>
      <c r="C155" s="20" t="s">
        <v>294</v>
      </c>
      <c r="D155" s="20">
        <v>5</v>
      </c>
      <c r="E155" s="20" t="s">
        <v>332</v>
      </c>
      <c r="F155" s="20" t="s">
        <v>3990</v>
      </c>
      <c r="G155" s="20">
        <v>5</v>
      </c>
      <c r="H155" s="20" t="s">
        <v>382</v>
      </c>
      <c r="I155" s="20">
        <v>3.63</v>
      </c>
      <c r="J155" s="20" t="s">
        <v>3990</v>
      </c>
      <c r="K155" s="20">
        <v>0</v>
      </c>
      <c r="L155" s="20" t="s">
        <v>232</v>
      </c>
      <c r="M155" s="20">
        <v>5</v>
      </c>
      <c r="N155" s="20">
        <v>1</v>
      </c>
      <c r="O155" s="20">
        <v>100</v>
      </c>
      <c r="P155" s="20">
        <v>1</v>
      </c>
      <c r="Q155" s="20">
        <v>2</v>
      </c>
      <c r="R155" s="20">
        <v>18.149999999999999</v>
      </c>
      <c r="S155" s="20">
        <v>1</v>
      </c>
      <c r="T155" s="55">
        <v>45107</v>
      </c>
      <c r="U155" s="20"/>
      <c r="V155" s="8"/>
      <c r="W155" s="8"/>
      <c r="X155" s="8"/>
    </row>
    <row r="156" spans="1:396" s="83" customFormat="1">
      <c r="A156" s="25" t="s">
        <v>181</v>
      </c>
      <c r="B156" s="25" t="s">
        <v>181</v>
      </c>
      <c r="C156" s="25" t="s">
        <v>294</v>
      </c>
      <c r="D156" s="25">
        <v>2.5</v>
      </c>
      <c r="E156" s="25" t="s">
        <v>332</v>
      </c>
      <c r="F156" s="25" t="s">
        <v>3991</v>
      </c>
      <c r="G156" s="25">
        <v>2.5</v>
      </c>
      <c r="H156" s="25" t="s">
        <v>382</v>
      </c>
      <c r="I156" s="25">
        <v>1.6</v>
      </c>
      <c r="J156" s="25" t="s">
        <v>3991</v>
      </c>
      <c r="K156" s="25">
        <v>0</v>
      </c>
      <c r="L156" s="25" t="s">
        <v>3984</v>
      </c>
      <c r="M156" s="25">
        <v>3</v>
      </c>
      <c r="N156" s="25">
        <v>1</v>
      </c>
      <c r="O156" s="25">
        <v>100</v>
      </c>
      <c r="P156" s="25">
        <v>1</v>
      </c>
      <c r="Q156" s="25">
        <v>2</v>
      </c>
      <c r="R156" s="25">
        <v>4.8</v>
      </c>
      <c r="S156" s="25">
        <v>1</v>
      </c>
      <c r="T156" s="61">
        <v>45107</v>
      </c>
      <c r="U156" s="25"/>
      <c r="V156" s="8"/>
      <c r="W156" s="8"/>
      <c r="X156" s="8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</row>
    <row r="157" spans="1:396">
      <c r="A157" s="20" t="s">
        <v>180</v>
      </c>
      <c r="B157" s="20" t="s">
        <v>180</v>
      </c>
      <c r="C157" s="20" t="s">
        <v>294</v>
      </c>
      <c r="D157" s="20">
        <v>5</v>
      </c>
      <c r="E157" s="20" t="s">
        <v>332</v>
      </c>
      <c r="F157" s="20" t="s">
        <v>3992</v>
      </c>
      <c r="G157" s="20">
        <v>5</v>
      </c>
      <c r="H157" s="20" t="s">
        <v>382</v>
      </c>
      <c r="I157" s="20">
        <v>1.65</v>
      </c>
      <c r="J157" s="20" t="s">
        <v>3992</v>
      </c>
      <c r="K157" s="20">
        <v>0</v>
      </c>
      <c r="L157" s="20" t="s">
        <v>232</v>
      </c>
      <c r="M157" s="20">
        <v>5</v>
      </c>
      <c r="N157" s="20">
        <v>1</v>
      </c>
      <c r="O157" s="20">
        <v>100</v>
      </c>
      <c r="P157" s="20">
        <v>1</v>
      </c>
      <c r="Q157" s="20">
        <v>2</v>
      </c>
      <c r="R157" s="20">
        <v>8.25</v>
      </c>
      <c r="S157" s="20">
        <v>1</v>
      </c>
      <c r="T157" s="55">
        <v>45107</v>
      </c>
      <c r="U157" s="20"/>
      <c r="V157" s="8"/>
      <c r="W157" s="8"/>
      <c r="X157" s="8"/>
    </row>
    <row r="158" spans="1:396" s="83" customFormat="1">
      <c r="A158" s="25" t="s">
        <v>180</v>
      </c>
      <c r="B158" s="25" t="s">
        <v>3993</v>
      </c>
      <c r="C158" s="25" t="s">
        <v>294</v>
      </c>
      <c r="D158" s="25">
        <v>2.5</v>
      </c>
      <c r="E158" s="25" t="s">
        <v>332</v>
      </c>
      <c r="F158" s="25" t="s">
        <v>3994</v>
      </c>
      <c r="G158" s="25">
        <v>2.5</v>
      </c>
      <c r="H158" s="25" t="s">
        <v>382</v>
      </c>
      <c r="I158" s="25">
        <v>1.51</v>
      </c>
      <c r="J158" s="25" t="s">
        <v>3994</v>
      </c>
      <c r="K158" s="25">
        <v>0</v>
      </c>
      <c r="L158" s="25" t="s">
        <v>3984</v>
      </c>
      <c r="M158" s="25">
        <v>3</v>
      </c>
      <c r="N158" s="25">
        <v>1</v>
      </c>
      <c r="O158" s="25">
        <v>100</v>
      </c>
      <c r="P158" s="25">
        <v>1</v>
      </c>
      <c r="Q158" s="25">
        <v>2</v>
      </c>
      <c r="R158" s="25">
        <v>4.54</v>
      </c>
      <c r="S158" s="25">
        <v>1</v>
      </c>
      <c r="T158" s="61">
        <v>45107</v>
      </c>
      <c r="U158" s="25"/>
      <c r="V158" s="8"/>
      <c r="W158" s="8"/>
      <c r="X158" s="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</row>
    <row r="159" spans="1:396">
      <c r="A159" s="20" t="s">
        <v>183</v>
      </c>
      <c r="B159" s="20" t="s">
        <v>183</v>
      </c>
      <c r="C159" s="20" t="s">
        <v>294</v>
      </c>
      <c r="D159" s="20">
        <v>2.5</v>
      </c>
      <c r="E159" s="20" t="s">
        <v>332</v>
      </c>
      <c r="F159" s="20" t="s">
        <v>3995</v>
      </c>
      <c r="G159" s="20">
        <v>2.5</v>
      </c>
      <c r="H159" s="20" t="s">
        <v>382</v>
      </c>
      <c r="I159" s="20">
        <v>2.08</v>
      </c>
      <c r="J159" s="20" t="s">
        <v>3995</v>
      </c>
      <c r="K159" s="20">
        <v>0</v>
      </c>
      <c r="L159" s="20" t="s">
        <v>3984</v>
      </c>
      <c r="M159" s="20">
        <v>3</v>
      </c>
      <c r="N159" s="20">
        <v>1</v>
      </c>
      <c r="O159" s="20">
        <v>100</v>
      </c>
      <c r="P159" s="20">
        <v>1</v>
      </c>
      <c r="Q159" s="20">
        <v>2</v>
      </c>
      <c r="R159" s="20">
        <v>6.25</v>
      </c>
      <c r="S159" s="20">
        <v>1</v>
      </c>
      <c r="T159" s="55">
        <v>45107</v>
      </c>
      <c r="U159" s="20"/>
      <c r="V159" s="8"/>
      <c r="W159" s="8"/>
      <c r="X159" s="8"/>
    </row>
    <row r="160" spans="1:396" s="83" customFormat="1">
      <c r="A160" s="25" t="s">
        <v>185</v>
      </c>
      <c r="B160" s="25" t="s">
        <v>187</v>
      </c>
      <c r="C160" s="25" t="s">
        <v>294</v>
      </c>
      <c r="D160" s="25">
        <v>2.5</v>
      </c>
      <c r="E160" s="25" t="s">
        <v>332</v>
      </c>
      <c r="F160" s="25" t="s">
        <v>3996</v>
      </c>
      <c r="G160" s="25">
        <v>2.5</v>
      </c>
      <c r="H160" s="25" t="s">
        <v>382</v>
      </c>
      <c r="I160" s="25">
        <v>1.74</v>
      </c>
      <c r="J160" s="25" t="s">
        <v>3996</v>
      </c>
      <c r="K160" s="25">
        <v>0</v>
      </c>
      <c r="L160" s="25" t="s">
        <v>3986</v>
      </c>
      <c r="M160" s="25">
        <v>3</v>
      </c>
      <c r="N160" s="25">
        <v>1</v>
      </c>
      <c r="O160" s="25">
        <v>100</v>
      </c>
      <c r="P160" s="25">
        <v>1</v>
      </c>
      <c r="Q160" s="25">
        <v>2</v>
      </c>
      <c r="R160" s="25">
        <v>5.23</v>
      </c>
      <c r="S160" s="25">
        <v>1</v>
      </c>
      <c r="T160" s="61">
        <v>45107</v>
      </c>
      <c r="U160" s="25"/>
      <c r="V160" s="8"/>
      <c r="W160" s="8"/>
      <c r="X160" s="8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</row>
    <row r="161" spans="1:396">
      <c r="A161" s="20" t="s">
        <v>185</v>
      </c>
      <c r="B161" s="20" t="s">
        <v>185</v>
      </c>
      <c r="C161" s="20" t="s">
        <v>294</v>
      </c>
      <c r="D161" s="20">
        <v>5</v>
      </c>
      <c r="E161" s="20" t="s">
        <v>332</v>
      </c>
      <c r="F161" s="20" t="s">
        <v>3997</v>
      </c>
      <c r="G161" s="20">
        <v>5</v>
      </c>
      <c r="H161" s="20" t="s">
        <v>382</v>
      </c>
      <c r="I161" s="20">
        <v>1.9</v>
      </c>
      <c r="J161" s="20" t="s">
        <v>3997</v>
      </c>
      <c r="K161" s="20">
        <v>0</v>
      </c>
      <c r="L161" s="20" t="s">
        <v>3998</v>
      </c>
      <c r="M161" s="20">
        <v>5</v>
      </c>
      <c r="N161" s="20">
        <v>1</v>
      </c>
      <c r="O161" s="20">
        <v>100</v>
      </c>
      <c r="P161" s="20">
        <v>1</v>
      </c>
      <c r="Q161" s="20">
        <v>2</v>
      </c>
      <c r="R161" s="20">
        <v>9.5</v>
      </c>
      <c r="S161" s="20">
        <v>1</v>
      </c>
      <c r="T161" s="55">
        <v>45107</v>
      </c>
      <c r="U161" s="20"/>
      <c r="V161" s="8"/>
      <c r="W161" s="8"/>
      <c r="X161" s="8"/>
    </row>
    <row r="162" spans="1:396" s="83" customFormat="1">
      <c r="A162" s="25" t="s">
        <v>185</v>
      </c>
      <c r="B162" s="25" t="s">
        <v>3999</v>
      </c>
      <c r="C162" s="25" t="s">
        <v>294</v>
      </c>
      <c r="D162" s="25">
        <v>1</v>
      </c>
      <c r="E162" s="25" t="s">
        <v>332</v>
      </c>
      <c r="F162" s="25" t="s">
        <v>4000</v>
      </c>
      <c r="G162" s="25">
        <v>1</v>
      </c>
      <c r="H162" s="25" t="s">
        <v>382</v>
      </c>
      <c r="I162" s="25">
        <v>7.5</v>
      </c>
      <c r="J162" s="25" t="s">
        <v>4000</v>
      </c>
      <c r="K162" s="25">
        <v>0</v>
      </c>
      <c r="L162" s="25" t="s">
        <v>4001</v>
      </c>
      <c r="M162" s="25">
        <v>1</v>
      </c>
      <c r="N162" s="25">
        <v>1</v>
      </c>
      <c r="O162" s="25">
        <v>100</v>
      </c>
      <c r="P162" s="25">
        <v>1</v>
      </c>
      <c r="Q162" s="25">
        <v>2</v>
      </c>
      <c r="R162" s="25">
        <v>7.5</v>
      </c>
      <c r="S162" s="25">
        <v>1</v>
      </c>
      <c r="T162" s="61">
        <v>45107</v>
      </c>
      <c r="U162" s="25"/>
      <c r="V162" s="8"/>
      <c r="W162" s="8"/>
      <c r="X162" s="8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</row>
    <row r="163" spans="1:396">
      <c r="A163" s="20" t="s">
        <v>3114</v>
      </c>
      <c r="B163" s="20" t="s">
        <v>3114</v>
      </c>
      <c r="C163" s="20" t="s">
        <v>294</v>
      </c>
      <c r="D163" s="20">
        <v>2.5</v>
      </c>
      <c r="E163" s="20" t="s">
        <v>332</v>
      </c>
      <c r="F163" s="20" t="s">
        <v>4002</v>
      </c>
      <c r="G163" s="20">
        <v>2.5</v>
      </c>
      <c r="H163" s="20" t="s">
        <v>382</v>
      </c>
      <c r="I163" s="20">
        <v>1.83</v>
      </c>
      <c r="J163" s="20" t="s">
        <v>4002</v>
      </c>
      <c r="K163" s="20">
        <v>0</v>
      </c>
      <c r="L163" s="20" t="s">
        <v>4003</v>
      </c>
      <c r="M163" s="20">
        <v>3</v>
      </c>
      <c r="N163" s="20">
        <v>1</v>
      </c>
      <c r="O163" s="20">
        <v>100</v>
      </c>
      <c r="P163" s="20">
        <v>1</v>
      </c>
      <c r="Q163" s="20">
        <v>2</v>
      </c>
      <c r="R163" s="20">
        <v>5.5</v>
      </c>
      <c r="S163" s="20">
        <v>1</v>
      </c>
      <c r="T163" s="55">
        <v>45107</v>
      </c>
      <c r="U163" s="20"/>
      <c r="V163" s="8"/>
      <c r="W163" s="8"/>
      <c r="X163" s="8"/>
    </row>
    <row r="164" spans="1:396" s="83" customFormat="1">
      <c r="A164" s="25" t="s">
        <v>188</v>
      </c>
      <c r="B164" s="25" t="s">
        <v>4004</v>
      </c>
      <c r="C164" s="25" t="s">
        <v>294</v>
      </c>
      <c r="D164" s="25">
        <v>5</v>
      </c>
      <c r="E164" s="25" t="s">
        <v>332</v>
      </c>
      <c r="F164" s="25" t="s">
        <v>4005</v>
      </c>
      <c r="G164" s="25">
        <v>5</v>
      </c>
      <c r="H164" s="25" t="s">
        <v>382</v>
      </c>
      <c r="I164" s="25">
        <v>1.9</v>
      </c>
      <c r="J164" s="25" t="s">
        <v>4005</v>
      </c>
      <c r="K164" s="25">
        <v>0</v>
      </c>
      <c r="L164" s="25" t="s">
        <v>3998</v>
      </c>
      <c r="M164" s="25">
        <v>5</v>
      </c>
      <c r="N164" s="25">
        <v>1</v>
      </c>
      <c r="O164" s="25">
        <v>100</v>
      </c>
      <c r="P164" s="25">
        <v>1</v>
      </c>
      <c r="Q164" s="25">
        <v>2</v>
      </c>
      <c r="R164" s="25">
        <v>9.5</v>
      </c>
      <c r="S164" s="25">
        <v>1</v>
      </c>
      <c r="T164" s="61">
        <v>45107</v>
      </c>
      <c r="U164" s="25"/>
      <c r="V164" s="8"/>
      <c r="W164" s="8"/>
      <c r="X164" s="8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</row>
    <row r="165" spans="1:396">
      <c r="A165" s="20" t="s">
        <v>188</v>
      </c>
      <c r="B165" s="20" t="s">
        <v>188</v>
      </c>
      <c r="C165" s="20" t="s">
        <v>294</v>
      </c>
      <c r="D165" s="20">
        <v>2.5</v>
      </c>
      <c r="E165" s="20" t="s">
        <v>332</v>
      </c>
      <c r="F165" s="20" t="s">
        <v>4006</v>
      </c>
      <c r="G165" s="20">
        <v>2.5</v>
      </c>
      <c r="H165" s="20" t="s">
        <v>382</v>
      </c>
      <c r="I165" s="20">
        <v>1.74</v>
      </c>
      <c r="J165" s="20" t="s">
        <v>4006</v>
      </c>
      <c r="K165" s="20">
        <v>0</v>
      </c>
      <c r="L165" s="20" t="s">
        <v>3986</v>
      </c>
      <c r="M165" s="20">
        <v>3</v>
      </c>
      <c r="N165" s="20">
        <v>1</v>
      </c>
      <c r="O165" s="20">
        <v>100</v>
      </c>
      <c r="P165" s="20">
        <v>1</v>
      </c>
      <c r="Q165" s="20">
        <v>2</v>
      </c>
      <c r="R165" s="20">
        <v>5.23</v>
      </c>
      <c r="S165" s="20">
        <v>1</v>
      </c>
      <c r="T165" s="55">
        <v>45107</v>
      </c>
      <c r="U165" s="20"/>
      <c r="V165" s="8"/>
      <c r="W165" s="8"/>
      <c r="X165" s="8"/>
    </row>
    <row r="166" spans="1:396" s="83" customFormat="1">
      <c r="A166" s="25" t="s">
        <v>886</v>
      </c>
      <c r="B166" s="25" t="s">
        <v>886</v>
      </c>
      <c r="C166" s="25" t="s">
        <v>294</v>
      </c>
      <c r="D166" s="25">
        <v>2.5</v>
      </c>
      <c r="E166" s="25" t="s">
        <v>332</v>
      </c>
      <c r="F166" s="25" t="s">
        <v>4007</v>
      </c>
      <c r="G166" s="25">
        <v>2.5</v>
      </c>
      <c r="H166" s="25" t="s">
        <v>382</v>
      </c>
      <c r="I166" s="25">
        <v>1.83</v>
      </c>
      <c r="J166" s="25" t="s">
        <v>4007</v>
      </c>
      <c r="K166" s="25">
        <v>0</v>
      </c>
      <c r="L166" s="25" t="s">
        <v>3988</v>
      </c>
      <c r="M166" s="25">
        <v>3</v>
      </c>
      <c r="N166" s="25">
        <v>1</v>
      </c>
      <c r="O166" s="25">
        <v>100</v>
      </c>
      <c r="P166" s="25">
        <v>1</v>
      </c>
      <c r="Q166" s="25">
        <v>2</v>
      </c>
      <c r="R166" s="25">
        <v>5.5</v>
      </c>
      <c r="S166" s="25">
        <v>1</v>
      </c>
      <c r="T166" s="61">
        <v>45107</v>
      </c>
      <c r="U166" s="25"/>
      <c r="V166" s="8"/>
      <c r="W166" s="8"/>
      <c r="X166" s="8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</row>
    <row r="167" spans="1:396">
      <c r="A167" s="20" t="s">
        <v>896</v>
      </c>
      <c r="B167" s="20" t="s">
        <v>896</v>
      </c>
      <c r="C167" s="20" t="s">
        <v>294</v>
      </c>
      <c r="D167" s="20">
        <v>1</v>
      </c>
      <c r="E167" s="20" t="s">
        <v>332</v>
      </c>
      <c r="F167" s="20" t="s">
        <v>4008</v>
      </c>
      <c r="G167" s="20">
        <v>1</v>
      </c>
      <c r="H167" s="20" t="s">
        <v>382</v>
      </c>
      <c r="I167" s="20">
        <v>3.3</v>
      </c>
      <c r="J167" s="20" t="s">
        <v>4008</v>
      </c>
      <c r="K167" s="20">
        <v>0</v>
      </c>
      <c r="L167" s="20" t="s">
        <v>239</v>
      </c>
      <c r="M167" s="20">
        <v>1</v>
      </c>
      <c r="N167" s="20">
        <v>1</v>
      </c>
      <c r="O167" s="20">
        <v>100</v>
      </c>
      <c r="P167" s="20">
        <v>1</v>
      </c>
      <c r="Q167" s="20">
        <v>2</v>
      </c>
      <c r="R167" s="20">
        <v>3.3</v>
      </c>
      <c r="S167" s="20">
        <v>1</v>
      </c>
      <c r="T167" s="55">
        <v>45107</v>
      </c>
      <c r="U167" s="20"/>
      <c r="V167" s="8"/>
      <c r="W167" s="8"/>
      <c r="X167" s="8"/>
    </row>
    <row r="168" spans="1:396" s="83" customFormat="1">
      <c r="A168" s="25" t="s">
        <v>896</v>
      </c>
      <c r="B168" s="25" t="s">
        <v>4009</v>
      </c>
      <c r="C168" s="25" t="s">
        <v>294</v>
      </c>
      <c r="D168" s="25">
        <v>2.5</v>
      </c>
      <c r="E168" s="25" t="s">
        <v>332</v>
      </c>
      <c r="F168" s="25" t="s">
        <v>4010</v>
      </c>
      <c r="G168" s="25">
        <v>2.5</v>
      </c>
      <c r="H168" s="25" t="s">
        <v>382</v>
      </c>
      <c r="I168" s="25">
        <v>2.5</v>
      </c>
      <c r="J168" s="25" t="s">
        <v>4010</v>
      </c>
      <c r="K168" s="25">
        <v>0</v>
      </c>
      <c r="L168" s="25" t="s">
        <v>3984</v>
      </c>
      <c r="M168" s="25">
        <v>3</v>
      </c>
      <c r="N168" s="25">
        <v>1</v>
      </c>
      <c r="O168" s="25">
        <v>100</v>
      </c>
      <c r="P168" s="25">
        <v>1</v>
      </c>
      <c r="Q168" s="25">
        <v>2</v>
      </c>
      <c r="R168" s="25">
        <v>7.5</v>
      </c>
      <c r="S168" s="25">
        <v>1</v>
      </c>
      <c r="T168" s="61">
        <v>45107</v>
      </c>
      <c r="U168" s="25"/>
      <c r="V168" s="8"/>
      <c r="W168" s="8"/>
      <c r="X168" s="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</row>
    <row r="169" spans="1:396">
      <c r="A169" s="20" t="s">
        <v>191</v>
      </c>
      <c r="B169" s="20" t="s">
        <v>191</v>
      </c>
      <c r="C169" s="20" t="s">
        <v>294</v>
      </c>
      <c r="D169" s="20">
        <v>2.5</v>
      </c>
      <c r="E169" s="20" t="s">
        <v>332</v>
      </c>
      <c r="F169" s="20" t="s">
        <v>4011</v>
      </c>
      <c r="G169" s="20">
        <v>2.5</v>
      </c>
      <c r="H169" s="20" t="s">
        <v>382</v>
      </c>
      <c r="I169" s="20">
        <v>1.74</v>
      </c>
      <c r="J169" s="20" t="s">
        <v>4011</v>
      </c>
      <c r="K169" s="20">
        <v>0</v>
      </c>
      <c r="L169" s="20" t="s">
        <v>3984</v>
      </c>
      <c r="M169" s="20">
        <v>3</v>
      </c>
      <c r="N169" s="20">
        <v>1</v>
      </c>
      <c r="O169" s="20">
        <v>100</v>
      </c>
      <c r="P169" s="20">
        <v>1</v>
      </c>
      <c r="Q169" s="20">
        <v>2</v>
      </c>
      <c r="R169" s="20">
        <v>5.23</v>
      </c>
      <c r="S169" s="20">
        <v>1</v>
      </c>
      <c r="T169" s="55">
        <v>45107</v>
      </c>
      <c r="U169" s="20"/>
      <c r="V169" s="8"/>
      <c r="W169" s="8"/>
      <c r="X169" s="8"/>
    </row>
    <row r="170" spans="1:396" s="83" customFormat="1">
      <c r="A170" s="25" t="s">
        <v>191</v>
      </c>
      <c r="B170" s="25" t="s">
        <v>4012</v>
      </c>
      <c r="C170" s="25" t="s">
        <v>294</v>
      </c>
      <c r="D170" s="25">
        <v>5</v>
      </c>
      <c r="E170" s="25" t="s">
        <v>332</v>
      </c>
      <c r="F170" s="25" t="s">
        <v>4013</v>
      </c>
      <c r="G170" s="25">
        <v>5</v>
      </c>
      <c r="H170" s="25" t="s">
        <v>382</v>
      </c>
      <c r="I170" s="25">
        <v>1.9</v>
      </c>
      <c r="J170" s="25" t="s">
        <v>4013</v>
      </c>
      <c r="K170" s="25">
        <v>0</v>
      </c>
      <c r="L170" s="25" t="s">
        <v>2673</v>
      </c>
      <c r="M170" s="25">
        <v>5</v>
      </c>
      <c r="N170" s="25">
        <v>1</v>
      </c>
      <c r="O170" s="25">
        <v>100</v>
      </c>
      <c r="P170" s="25">
        <v>1</v>
      </c>
      <c r="Q170" s="25">
        <v>2</v>
      </c>
      <c r="R170" s="25">
        <v>9.5</v>
      </c>
      <c r="S170" s="25">
        <v>1</v>
      </c>
      <c r="T170" s="61">
        <v>45107</v>
      </c>
      <c r="U170" s="25"/>
      <c r="V170" s="8"/>
      <c r="W170" s="8"/>
      <c r="X170" s="8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</row>
    <row r="171" spans="1:396">
      <c r="A171" s="20" t="s">
        <v>899</v>
      </c>
      <c r="B171" s="20" t="s">
        <v>899</v>
      </c>
      <c r="C171" s="20" t="s">
        <v>294</v>
      </c>
      <c r="D171" s="20">
        <v>5</v>
      </c>
      <c r="E171" s="20" t="s">
        <v>332</v>
      </c>
      <c r="F171" s="20" t="s">
        <v>4014</v>
      </c>
      <c r="G171" s="20">
        <v>5</v>
      </c>
      <c r="H171" s="20" t="s">
        <v>382</v>
      </c>
      <c r="I171" s="20">
        <v>1.9</v>
      </c>
      <c r="J171" s="20" t="s">
        <v>4014</v>
      </c>
      <c r="K171" s="20">
        <v>0</v>
      </c>
      <c r="L171" s="20" t="s">
        <v>232</v>
      </c>
      <c r="M171" s="20">
        <v>5</v>
      </c>
      <c r="N171" s="20">
        <v>1</v>
      </c>
      <c r="O171" s="20">
        <v>100</v>
      </c>
      <c r="P171" s="20">
        <v>1</v>
      </c>
      <c r="Q171" s="20">
        <v>2</v>
      </c>
      <c r="R171" s="20">
        <v>9.5</v>
      </c>
      <c r="S171" s="20">
        <v>1</v>
      </c>
      <c r="T171" s="55">
        <v>45107</v>
      </c>
      <c r="U171" s="20"/>
      <c r="V171" s="8"/>
      <c r="W171" s="8"/>
      <c r="X171" s="8"/>
    </row>
    <row r="172" spans="1:396" s="83" customFormat="1">
      <c r="A172" s="25" t="s">
        <v>899</v>
      </c>
      <c r="B172" s="25" t="s">
        <v>4015</v>
      </c>
      <c r="C172" s="25" t="s">
        <v>294</v>
      </c>
      <c r="D172" s="25">
        <v>2.5</v>
      </c>
      <c r="E172" s="25" t="s">
        <v>332</v>
      </c>
      <c r="F172" s="25" t="s">
        <v>4016</v>
      </c>
      <c r="G172" s="25">
        <v>2.5</v>
      </c>
      <c r="H172" s="25" t="s">
        <v>382</v>
      </c>
      <c r="I172" s="25">
        <v>1.74</v>
      </c>
      <c r="J172" s="25" t="s">
        <v>4016</v>
      </c>
      <c r="K172" s="25">
        <v>0</v>
      </c>
      <c r="L172" s="25" t="s">
        <v>3984</v>
      </c>
      <c r="M172" s="25">
        <v>3</v>
      </c>
      <c r="N172" s="25">
        <v>1</v>
      </c>
      <c r="O172" s="25">
        <v>100</v>
      </c>
      <c r="P172" s="25">
        <v>1</v>
      </c>
      <c r="Q172" s="25">
        <v>2</v>
      </c>
      <c r="R172" s="25">
        <v>5.23</v>
      </c>
      <c r="S172" s="25">
        <v>1</v>
      </c>
      <c r="T172" s="61">
        <v>45107</v>
      </c>
      <c r="U172" s="25"/>
      <c r="V172" s="8"/>
      <c r="W172" s="8"/>
      <c r="X172" s="8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</row>
    <row r="173" spans="1:396">
      <c r="A173" s="20" t="s">
        <v>920</v>
      </c>
      <c r="B173" s="20" t="s">
        <v>192</v>
      </c>
      <c r="C173" s="20" t="s">
        <v>294</v>
      </c>
      <c r="D173" s="20">
        <v>2.5</v>
      </c>
      <c r="E173" s="20" t="s">
        <v>332</v>
      </c>
      <c r="F173" s="20" t="s">
        <v>4017</v>
      </c>
      <c r="G173" s="20">
        <v>2.5</v>
      </c>
      <c r="H173" s="20" t="s">
        <v>382</v>
      </c>
      <c r="I173" s="20">
        <v>1.97</v>
      </c>
      <c r="J173" s="20" t="s">
        <v>4017</v>
      </c>
      <c r="K173" s="20">
        <v>0</v>
      </c>
      <c r="L173" s="20" t="s">
        <v>3988</v>
      </c>
      <c r="M173" s="20">
        <v>3</v>
      </c>
      <c r="N173" s="20">
        <v>1</v>
      </c>
      <c r="O173" s="20">
        <v>100</v>
      </c>
      <c r="P173" s="20">
        <v>1</v>
      </c>
      <c r="Q173" s="20">
        <v>2</v>
      </c>
      <c r="R173" s="20">
        <v>5.9</v>
      </c>
      <c r="S173" s="20">
        <v>1</v>
      </c>
      <c r="T173" s="55">
        <v>45107</v>
      </c>
      <c r="U173" s="20"/>
      <c r="V173" s="8"/>
      <c r="W173" s="8"/>
      <c r="X173" s="8"/>
    </row>
    <row r="174" spans="1:396" s="83" customFormat="1">
      <c r="A174" s="25" t="s">
        <v>1336</v>
      </c>
      <c r="B174" s="25" t="s">
        <v>4018</v>
      </c>
      <c r="C174" s="25" t="s">
        <v>294</v>
      </c>
      <c r="D174" s="25">
        <v>2.5</v>
      </c>
      <c r="E174" s="25" t="s">
        <v>332</v>
      </c>
      <c r="F174" s="25" t="s">
        <v>4019</v>
      </c>
      <c r="G174" s="25">
        <v>2.5</v>
      </c>
      <c r="H174" s="25" t="s">
        <v>382</v>
      </c>
      <c r="I174" s="25">
        <v>4.58</v>
      </c>
      <c r="J174" s="25" t="s">
        <v>4019</v>
      </c>
      <c r="K174" s="25">
        <v>0</v>
      </c>
      <c r="L174" s="25" t="s">
        <v>3984</v>
      </c>
      <c r="M174" s="25">
        <v>3</v>
      </c>
      <c r="N174" s="25">
        <v>1</v>
      </c>
      <c r="O174" s="25">
        <v>100</v>
      </c>
      <c r="P174" s="25">
        <v>1</v>
      </c>
      <c r="Q174" s="25">
        <v>2</v>
      </c>
      <c r="R174" s="25">
        <v>13.75</v>
      </c>
      <c r="S174" s="25">
        <v>1</v>
      </c>
      <c r="T174" s="61">
        <v>45107</v>
      </c>
      <c r="U174" s="25"/>
      <c r="V174" s="8"/>
      <c r="W174" s="8"/>
      <c r="X174" s="8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</row>
    <row r="175" spans="1:396">
      <c r="A175" s="20" t="s">
        <v>754</v>
      </c>
      <c r="B175" s="20" t="s">
        <v>4020</v>
      </c>
      <c r="C175" s="20" t="s">
        <v>294</v>
      </c>
      <c r="D175" s="20">
        <v>1</v>
      </c>
      <c r="E175" s="20" t="s">
        <v>332</v>
      </c>
      <c r="F175" s="20" t="s">
        <v>756</v>
      </c>
      <c r="G175" s="20">
        <v>1</v>
      </c>
      <c r="H175" s="20" t="s">
        <v>382</v>
      </c>
      <c r="I175" s="20">
        <v>6.16</v>
      </c>
      <c r="J175" s="20" t="s">
        <v>756</v>
      </c>
      <c r="K175" s="20"/>
      <c r="L175" s="20" t="s">
        <v>4021</v>
      </c>
      <c r="M175" s="20">
        <v>1</v>
      </c>
      <c r="N175" s="20">
        <v>1</v>
      </c>
      <c r="O175" s="20">
        <v>100</v>
      </c>
      <c r="P175" s="20">
        <v>1</v>
      </c>
      <c r="Q175" s="20">
        <v>2</v>
      </c>
      <c r="R175" s="20">
        <v>6.16</v>
      </c>
      <c r="S175" s="20">
        <v>1</v>
      </c>
      <c r="T175" s="55">
        <v>45107</v>
      </c>
      <c r="U175" s="20"/>
      <c r="V175" s="8"/>
      <c r="W175" s="8"/>
      <c r="X175" s="8"/>
    </row>
    <row r="176" spans="1:396" s="83" customFormat="1">
      <c r="A176" s="25" t="s">
        <v>754</v>
      </c>
      <c r="B176" s="25" t="s">
        <v>3250</v>
      </c>
      <c r="C176" s="25" t="s">
        <v>294</v>
      </c>
      <c r="D176" s="25">
        <v>2.5</v>
      </c>
      <c r="E176" s="25" t="s">
        <v>332</v>
      </c>
      <c r="F176" s="25" t="s">
        <v>4022</v>
      </c>
      <c r="G176" s="25">
        <v>2.5</v>
      </c>
      <c r="H176" s="25" t="s">
        <v>382</v>
      </c>
      <c r="I176" s="25">
        <v>5.71</v>
      </c>
      <c r="J176" s="25" t="s">
        <v>4022</v>
      </c>
      <c r="K176" s="25">
        <v>0</v>
      </c>
      <c r="L176" s="25" t="s">
        <v>4023</v>
      </c>
      <c r="M176" s="25">
        <v>3</v>
      </c>
      <c r="N176" s="25">
        <v>1</v>
      </c>
      <c r="O176" s="25">
        <v>100</v>
      </c>
      <c r="P176" s="25">
        <v>1</v>
      </c>
      <c r="Q176" s="25">
        <v>2</v>
      </c>
      <c r="R176" s="25">
        <v>17.12</v>
      </c>
      <c r="S176" s="25">
        <v>1</v>
      </c>
      <c r="T176" s="61">
        <v>45107</v>
      </c>
      <c r="U176" s="25"/>
      <c r="V176" s="8"/>
      <c r="W176" s="8"/>
      <c r="X176" s="8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</row>
    <row r="177" spans="1:396">
      <c r="A177" s="20" t="s">
        <v>754</v>
      </c>
      <c r="B177" s="20" t="s">
        <v>4024</v>
      </c>
      <c r="C177" s="20" t="s">
        <v>294</v>
      </c>
      <c r="D177" s="20">
        <v>5</v>
      </c>
      <c r="E177" s="20" t="s">
        <v>332</v>
      </c>
      <c r="F177" s="20" t="s">
        <v>4025</v>
      </c>
      <c r="G177" s="20">
        <v>5</v>
      </c>
      <c r="H177" s="20" t="s">
        <v>382</v>
      </c>
      <c r="I177" s="20">
        <v>6.58</v>
      </c>
      <c r="J177" s="20" t="s">
        <v>4025</v>
      </c>
      <c r="K177" s="20">
        <v>0</v>
      </c>
      <c r="L177" s="20" t="s">
        <v>4026</v>
      </c>
      <c r="M177" s="20">
        <v>5</v>
      </c>
      <c r="N177" s="20">
        <v>1</v>
      </c>
      <c r="O177" s="20">
        <v>100</v>
      </c>
      <c r="P177" s="20">
        <v>1</v>
      </c>
      <c r="Q177" s="20">
        <v>2</v>
      </c>
      <c r="R177" s="20">
        <v>32.880000000000003</v>
      </c>
      <c r="S177" s="20">
        <v>1</v>
      </c>
      <c r="T177" s="55">
        <v>45107</v>
      </c>
      <c r="U177" s="20"/>
      <c r="V177" s="8"/>
      <c r="W177" s="8"/>
      <c r="X177" s="8"/>
    </row>
    <row r="178" spans="1:396" s="83" customFormat="1">
      <c r="A178" s="25" t="s">
        <v>754</v>
      </c>
      <c r="B178" s="25" t="s">
        <v>754</v>
      </c>
      <c r="C178" s="25" t="s">
        <v>294</v>
      </c>
      <c r="D178" s="25">
        <v>2.5</v>
      </c>
      <c r="E178" s="25" t="s">
        <v>332</v>
      </c>
      <c r="F178" s="25" t="s">
        <v>4027</v>
      </c>
      <c r="G178" s="25">
        <v>2.5</v>
      </c>
      <c r="H178" s="25" t="s">
        <v>382</v>
      </c>
      <c r="I178" s="25">
        <v>4.67</v>
      </c>
      <c r="J178" s="25" t="s">
        <v>4027</v>
      </c>
      <c r="K178" s="25">
        <v>0</v>
      </c>
      <c r="L178" s="25" t="s">
        <v>3984</v>
      </c>
      <c r="M178" s="25">
        <v>3</v>
      </c>
      <c r="N178" s="25">
        <v>1</v>
      </c>
      <c r="O178" s="25">
        <v>100</v>
      </c>
      <c r="P178" s="25">
        <v>1</v>
      </c>
      <c r="Q178" s="25">
        <v>2</v>
      </c>
      <c r="R178" s="25">
        <v>14</v>
      </c>
      <c r="S178" s="25">
        <v>1</v>
      </c>
      <c r="T178" s="61">
        <v>45107</v>
      </c>
      <c r="U178" s="25"/>
      <c r="V178" s="8"/>
      <c r="W178" s="8"/>
      <c r="X178" s="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</row>
    <row r="179" spans="1:396">
      <c r="A179" s="20" t="s">
        <v>4028</v>
      </c>
      <c r="B179" s="20" t="s">
        <v>754</v>
      </c>
      <c r="C179" s="20" t="s">
        <v>294</v>
      </c>
      <c r="D179" s="20">
        <v>2.5</v>
      </c>
      <c r="E179" s="20" t="s">
        <v>332</v>
      </c>
      <c r="F179" s="20" t="s">
        <v>4027</v>
      </c>
      <c r="G179" s="20">
        <v>2.5</v>
      </c>
      <c r="H179" s="20" t="s">
        <v>382</v>
      </c>
      <c r="I179" s="20">
        <v>4.67</v>
      </c>
      <c r="J179" s="20" t="s">
        <v>4027</v>
      </c>
      <c r="K179" s="20">
        <v>0</v>
      </c>
      <c r="L179" s="20" t="s">
        <v>3984</v>
      </c>
      <c r="M179" s="20">
        <v>3</v>
      </c>
      <c r="N179" s="20">
        <v>1</v>
      </c>
      <c r="O179" s="20">
        <v>100</v>
      </c>
      <c r="P179" s="20">
        <v>1</v>
      </c>
      <c r="Q179" s="20">
        <v>2</v>
      </c>
      <c r="R179" s="20">
        <v>14</v>
      </c>
      <c r="S179" s="20">
        <v>1</v>
      </c>
      <c r="T179" s="55">
        <v>45107</v>
      </c>
      <c r="U179" s="20"/>
      <c r="V179" s="8"/>
      <c r="W179" s="8"/>
      <c r="X179" s="8"/>
    </row>
    <row r="180" spans="1:396" s="83" customFormat="1">
      <c r="A180" s="25" t="s">
        <v>4028</v>
      </c>
      <c r="B180" s="25" t="s">
        <v>4020</v>
      </c>
      <c r="C180" s="25" t="s">
        <v>294</v>
      </c>
      <c r="D180" s="25">
        <v>1</v>
      </c>
      <c r="E180" s="25" t="s">
        <v>332</v>
      </c>
      <c r="F180" s="25" t="s">
        <v>756</v>
      </c>
      <c r="G180" s="25">
        <v>1</v>
      </c>
      <c r="H180" s="25" t="s">
        <v>382</v>
      </c>
      <c r="I180" s="25">
        <v>6.16</v>
      </c>
      <c r="J180" s="25" t="s">
        <v>756</v>
      </c>
      <c r="K180" s="25"/>
      <c r="L180" s="25" t="s">
        <v>4021</v>
      </c>
      <c r="M180" s="25">
        <v>1</v>
      </c>
      <c r="N180" s="25">
        <v>1</v>
      </c>
      <c r="O180" s="25">
        <v>100</v>
      </c>
      <c r="P180" s="25">
        <v>1</v>
      </c>
      <c r="Q180" s="25">
        <v>2</v>
      </c>
      <c r="R180" s="25">
        <v>6.16</v>
      </c>
      <c r="S180" s="25">
        <v>1</v>
      </c>
      <c r="T180" s="61">
        <v>45107</v>
      </c>
      <c r="U180" s="25"/>
      <c r="V180" s="8"/>
      <c r="W180" s="8"/>
      <c r="X180" s="8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</row>
    <row r="181" spans="1:396">
      <c r="A181" s="20" t="s">
        <v>3305</v>
      </c>
      <c r="B181" s="20" t="s">
        <v>3305</v>
      </c>
      <c r="C181" s="20" t="s">
        <v>294</v>
      </c>
      <c r="D181" s="20">
        <v>5</v>
      </c>
      <c r="E181" s="20" t="s">
        <v>382</v>
      </c>
      <c r="F181" s="20" t="s">
        <v>4029</v>
      </c>
      <c r="G181" s="20">
        <v>5</v>
      </c>
      <c r="H181" s="20" t="s">
        <v>382</v>
      </c>
      <c r="I181" s="20">
        <v>1.4</v>
      </c>
      <c r="J181" s="20" t="s">
        <v>4029</v>
      </c>
      <c r="K181" s="20">
        <v>0</v>
      </c>
      <c r="L181" s="20" t="s">
        <v>4030</v>
      </c>
      <c r="M181" s="20">
        <v>5</v>
      </c>
      <c r="N181" s="20">
        <v>1</v>
      </c>
      <c r="O181" s="20">
        <v>100</v>
      </c>
      <c r="P181" s="20">
        <v>1</v>
      </c>
      <c r="Q181" s="20">
        <v>2</v>
      </c>
      <c r="R181" s="20">
        <v>7</v>
      </c>
      <c r="S181" s="20">
        <v>1</v>
      </c>
      <c r="T181" s="55">
        <v>45107</v>
      </c>
      <c r="U181" s="20"/>
      <c r="V181" s="8"/>
      <c r="W181" s="8"/>
      <c r="X181" s="8"/>
    </row>
    <row r="182" spans="1:396" s="83" customFormat="1">
      <c r="A182" s="25" t="s">
        <v>202</v>
      </c>
      <c r="B182" s="25" t="s">
        <v>202</v>
      </c>
      <c r="C182" s="25" t="s">
        <v>294</v>
      </c>
      <c r="D182" s="25">
        <v>5</v>
      </c>
      <c r="E182" s="25" t="s">
        <v>382</v>
      </c>
      <c r="F182" s="25" t="s">
        <v>4031</v>
      </c>
      <c r="G182" s="25">
        <v>5</v>
      </c>
      <c r="H182" s="25" t="s">
        <v>382</v>
      </c>
      <c r="I182" s="25">
        <v>1.4</v>
      </c>
      <c r="J182" s="25" t="s">
        <v>4031</v>
      </c>
      <c r="K182" s="25">
        <v>0</v>
      </c>
      <c r="L182" s="25" t="s">
        <v>4032</v>
      </c>
      <c r="M182" s="25">
        <v>5</v>
      </c>
      <c r="N182" s="25">
        <v>1</v>
      </c>
      <c r="O182" s="25">
        <v>100</v>
      </c>
      <c r="P182" s="25">
        <v>1</v>
      </c>
      <c r="Q182" s="25">
        <v>2</v>
      </c>
      <c r="R182" s="25">
        <v>7</v>
      </c>
      <c r="S182" s="25">
        <v>1</v>
      </c>
      <c r="T182" s="61">
        <v>45107</v>
      </c>
      <c r="U182" s="25"/>
      <c r="V182" s="8"/>
      <c r="W182" s="8"/>
      <c r="X182" s="8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</row>
    <row r="183" spans="1:396">
      <c r="A183" s="20" t="s">
        <v>3307</v>
      </c>
      <c r="B183" s="20" t="s">
        <v>3307</v>
      </c>
      <c r="C183" s="20" t="s">
        <v>294</v>
      </c>
      <c r="D183" s="20">
        <v>5</v>
      </c>
      <c r="E183" s="20" t="s">
        <v>382</v>
      </c>
      <c r="F183" s="20" t="s">
        <v>4033</v>
      </c>
      <c r="G183" s="20">
        <v>5</v>
      </c>
      <c r="H183" s="20" t="s">
        <v>382</v>
      </c>
      <c r="I183" s="20">
        <v>1.4</v>
      </c>
      <c r="J183" s="20" t="s">
        <v>4033</v>
      </c>
      <c r="K183" s="20">
        <v>0</v>
      </c>
      <c r="L183" s="20" t="s">
        <v>4034</v>
      </c>
      <c r="M183" s="20">
        <v>5</v>
      </c>
      <c r="N183" s="20">
        <v>1</v>
      </c>
      <c r="O183" s="20">
        <v>100</v>
      </c>
      <c r="P183" s="20">
        <v>1</v>
      </c>
      <c r="Q183" s="20">
        <v>2</v>
      </c>
      <c r="R183" s="20">
        <v>7</v>
      </c>
      <c r="S183" s="20">
        <v>1</v>
      </c>
      <c r="T183" s="55">
        <v>45107</v>
      </c>
      <c r="U183" s="20"/>
      <c r="V183" s="8"/>
      <c r="W183" s="8"/>
      <c r="X183" s="8"/>
    </row>
    <row r="184" spans="1:396" s="83" customFormat="1">
      <c r="A184" s="25" t="s">
        <v>1214</v>
      </c>
      <c r="B184" s="25" t="s">
        <v>1214</v>
      </c>
      <c r="C184" s="25" t="s">
        <v>294</v>
      </c>
      <c r="D184" s="25">
        <v>5</v>
      </c>
      <c r="E184" s="25" t="s">
        <v>382</v>
      </c>
      <c r="F184" s="25" t="s">
        <v>4035</v>
      </c>
      <c r="G184" s="25">
        <v>5</v>
      </c>
      <c r="H184" s="25" t="s">
        <v>382</v>
      </c>
      <c r="I184" s="25">
        <v>1.4</v>
      </c>
      <c r="J184" s="25" t="s">
        <v>4035</v>
      </c>
      <c r="K184" s="25">
        <v>0</v>
      </c>
      <c r="L184" s="25" t="s">
        <v>4036</v>
      </c>
      <c r="M184" s="25">
        <v>5</v>
      </c>
      <c r="N184" s="25">
        <v>1</v>
      </c>
      <c r="O184" s="25">
        <v>100</v>
      </c>
      <c r="P184" s="25">
        <v>1</v>
      </c>
      <c r="Q184" s="25">
        <v>2</v>
      </c>
      <c r="R184" s="25">
        <v>7</v>
      </c>
      <c r="S184" s="25">
        <v>1</v>
      </c>
      <c r="T184" s="61">
        <v>45107</v>
      </c>
      <c r="U184" s="25"/>
      <c r="V184" s="8"/>
      <c r="W184" s="8"/>
      <c r="X184" s="8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</row>
    <row r="185" spans="1:396">
      <c r="A185" s="20" t="s">
        <v>203</v>
      </c>
      <c r="B185" s="20" t="s">
        <v>203</v>
      </c>
      <c r="C185" s="20" t="s">
        <v>294</v>
      </c>
      <c r="D185" s="20">
        <v>2.5</v>
      </c>
      <c r="E185" s="20" t="s">
        <v>382</v>
      </c>
      <c r="F185" s="20" t="s">
        <v>4037</v>
      </c>
      <c r="G185" s="20">
        <v>2.5</v>
      </c>
      <c r="H185" s="20" t="s">
        <v>382</v>
      </c>
      <c r="I185" s="20">
        <v>1.75</v>
      </c>
      <c r="J185" s="20" t="s">
        <v>4037</v>
      </c>
      <c r="K185" s="20">
        <v>0</v>
      </c>
      <c r="L185" s="20" t="s">
        <v>3984</v>
      </c>
      <c r="M185" s="20">
        <v>3</v>
      </c>
      <c r="N185" s="20">
        <v>1</v>
      </c>
      <c r="O185" s="20">
        <v>100</v>
      </c>
      <c r="P185" s="20">
        <v>1</v>
      </c>
      <c r="Q185" s="20">
        <v>2</v>
      </c>
      <c r="R185" s="20">
        <v>5.25</v>
      </c>
      <c r="S185" s="20">
        <v>1</v>
      </c>
      <c r="T185" s="55">
        <v>45107</v>
      </c>
      <c r="U185" s="20"/>
      <c r="V185" s="8"/>
      <c r="W185" s="8"/>
      <c r="X185" s="8"/>
    </row>
    <row r="186" spans="1:396" s="83" customFormat="1">
      <c r="A186" s="25" t="s">
        <v>780</v>
      </c>
      <c r="B186" s="25" t="s">
        <v>780</v>
      </c>
      <c r="C186" s="25" t="s">
        <v>294</v>
      </c>
      <c r="D186" s="25">
        <v>2.5</v>
      </c>
      <c r="E186" s="25" t="s">
        <v>382</v>
      </c>
      <c r="F186" s="25" t="s">
        <v>4038</v>
      </c>
      <c r="G186" s="25">
        <v>2.5</v>
      </c>
      <c r="H186" s="25" t="s">
        <v>382</v>
      </c>
      <c r="I186" s="25">
        <v>3.21</v>
      </c>
      <c r="J186" s="25" t="s">
        <v>4038</v>
      </c>
      <c r="K186" s="25">
        <v>0</v>
      </c>
      <c r="L186" s="25" t="s">
        <v>3984</v>
      </c>
      <c r="M186" s="25">
        <v>3</v>
      </c>
      <c r="N186" s="25">
        <v>1</v>
      </c>
      <c r="O186" s="25">
        <v>100</v>
      </c>
      <c r="P186" s="25">
        <v>1</v>
      </c>
      <c r="Q186" s="25">
        <v>2</v>
      </c>
      <c r="R186" s="25">
        <v>9.6300000000000008</v>
      </c>
      <c r="S186" s="25">
        <v>1</v>
      </c>
      <c r="T186" s="61">
        <v>45107</v>
      </c>
      <c r="U186" s="25"/>
      <c r="V186" s="8"/>
      <c r="W186" s="8"/>
      <c r="X186" s="8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</row>
    <row r="187" spans="1:396">
      <c r="A187" s="20" t="s">
        <v>780</v>
      </c>
      <c r="B187" s="20" t="s">
        <v>4039</v>
      </c>
      <c r="C187" s="20" t="s">
        <v>294</v>
      </c>
      <c r="D187" s="20">
        <v>5</v>
      </c>
      <c r="E187" s="20" t="s">
        <v>332</v>
      </c>
      <c r="F187" s="20" t="s">
        <v>4040</v>
      </c>
      <c r="G187" s="20">
        <v>5</v>
      </c>
      <c r="H187" s="20" t="s">
        <v>382</v>
      </c>
      <c r="I187" s="20">
        <v>3.42</v>
      </c>
      <c r="J187" s="20" t="s">
        <v>4040</v>
      </c>
      <c r="K187" s="20">
        <v>0</v>
      </c>
      <c r="L187" s="20" t="s">
        <v>232</v>
      </c>
      <c r="M187" s="20">
        <v>5</v>
      </c>
      <c r="N187" s="20">
        <v>1</v>
      </c>
      <c r="O187" s="20">
        <v>100</v>
      </c>
      <c r="P187" s="20">
        <v>1</v>
      </c>
      <c r="Q187" s="20">
        <v>2</v>
      </c>
      <c r="R187" s="20">
        <v>17.12</v>
      </c>
      <c r="S187" s="20">
        <v>1</v>
      </c>
      <c r="T187" s="55">
        <v>45107</v>
      </c>
      <c r="U187" s="20"/>
      <c r="V187" s="8"/>
      <c r="W187" s="8"/>
      <c r="X187" s="8"/>
    </row>
    <row r="188" spans="1:396" s="83" customFormat="1">
      <c r="A188" s="25" t="s">
        <v>928</v>
      </c>
      <c r="B188" s="25" t="s">
        <v>4041</v>
      </c>
      <c r="C188" s="25" t="s">
        <v>294</v>
      </c>
      <c r="D188" s="25">
        <v>1</v>
      </c>
      <c r="E188" s="25" t="s">
        <v>382</v>
      </c>
      <c r="F188" s="25" t="s">
        <v>3055</v>
      </c>
      <c r="G188" s="25">
        <v>1</v>
      </c>
      <c r="H188" s="25" t="s">
        <v>382</v>
      </c>
      <c r="I188" s="25">
        <v>4.45</v>
      </c>
      <c r="J188" s="25" t="s">
        <v>3055</v>
      </c>
      <c r="K188" s="25">
        <v>0</v>
      </c>
      <c r="L188" s="25" t="s">
        <v>4021</v>
      </c>
      <c r="M188" s="25">
        <v>1</v>
      </c>
      <c r="N188" s="25">
        <v>1</v>
      </c>
      <c r="O188" s="25">
        <v>100</v>
      </c>
      <c r="P188" s="25">
        <v>1</v>
      </c>
      <c r="Q188" s="25">
        <v>2</v>
      </c>
      <c r="R188" s="25">
        <v>4.45</v>
      </c>
      <c r="S188" s="25">
        <v>1</v>
      </c>
      <c r="T188" s="61">
        <v>45107</v>
      </c>
      <c r="U188" s="25"/>
      <c r="V188" s="8"/>
      <c r="W188" s="8"/>
      <c r="X188" s="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</row>
    <row r="189" spans="1:396">
      <c r="A189" s="20" t="s">
        <v>1013</v>
      </c>
      <c r="B189" s="20" t="s">
        <v>1013</v>
      </c>
      <c r="C189" s="20" t="s">
        <v>294</v>
      </c>
      <c r="D189" s="20">
        <v>5</v>
      </c>
      <c r="E189" s="20" t="s">
        <v>382</v>
      </c>
      <c r="F189" s="20" t="s">
        <v>4042</v>
      </c>
      <c r="G189" s="20">
        <v>5</v>
      </c>
      <c r="H189" s="20" t="s">
        <v>382</v>
      </c>
      <c r="I189" s="20">
        <v>2.19</v>
      </c>
      <c r="J189" s="20" t="s">
        <v>4042</v>
      </c>
      <c r="K189" s="20">
        <v>0</v>
      </c>
      <c r="L189" s="20" t="s">
        <v>3998</v>
      </c>
      <c r="M189" s="20">
        <v>5</v>
      </c>
      <c r="N189" s="20">
        <v>1</v>
      </c>
      <c r="O189" s="20">
        <v>100</v>
      </c>
      <c r="P189" s="20">
        <v>1</v>
      </c>
      <c r="Q189" s="20">
        <v>2</v>
      </c>
      <c r="R189" s="20">
        <v>10.95</v>
      </c>
      <c r="S189" s="20">
        <v>1</v>
      </c>
      <c r="T189" s="55">
        <v>45107</v>
      </c>
      <c r="U189" s="20"/>
      <c r="V189" s="8"/>
      <c r="W189" s="8"/>
      <c r="X189" s="8"/>
    </row>
    <row r="190" spans="1:396" s="83" customFormat="1">
      <c r="A190" s="25" t="s">
        <v>1013</v>
      </c>
      <c r="B190" s="25" t="s">
        <v>4043</v>
      </c>
      <c r="C190" s="25" t="s">
        <v>294</v>
      </c>
      <c r="D190" s="25">
        <v>2.5</v>
      </c>
      <c r="E190" s="25" t="s">
        <v>332</v>
      </c>
      <c r="F190" s="25" t="s">
        <v>4044</v>
      </c>
      <c r="G190" s="25">
        <v>2.5</v>
      </c>
      <c r="H190" s="25" t="s">
        <v>382</v>
      </c>
      <c r="I190" s="25">
        <v>2.0099999999999998</v>
      </c>
      <c r="J190" s="25" t="s">
        <v>4044</v>
      </c>
      <c r="K190" s="25">
        <v>0</v>
      </c>
      <c r="L190" s="25" t="s">
        <v>3986</v>
      </c>
      <c r="M190" s="25">
        <v>3</v>
      </c>
      <c r="N190" s="25">
        <v>1</v>
      </c>
      <c r="O190" s="25">
        <v>100</v>
      </c>
      <c r="P190" s="25">
        <v>1</v>
      </c>
      <c r="Q190" s="25">
        <v>2</v>
      </c>
      <c r="R190" s="25">
        <v>6.02</v>
      </c>
      <c r="S190" s="25">
        <v>1</v>
      </c>
      <c r="T190" s="61">
        <v>45107</v>
      </c>
      <c r="U190" s="25"/>
      <c r="V190" s="8"/>
      <c r="W190" s="8"/>
      <c r="X190" s="8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</row>
    <row r="191" spans="1:396">
      <c r="A191" s="20" t="s">
        <v>231</v>
      </c>
      <c r="B191" s="20" t="s">
        <v>231</v>
      </c>
      <c r="C191" s="20" t="s">
        <v>294</v>
      </c>
      <c r="D191" s="20">
        <v>5</v>
      </c>
      <c r="E191" s="20" t="s">
        <v>382</v>
      </c>
      <c r="F191" s="20" t="s">
        <v>4045</v>
      </c>
      <c r="G191" s="20">
        <v>5</v>
      </c>
      <c r="H191" s="20" t="s">
        <v>382</v>
      </c>
      <c r="I191" s="20">
        <v>1.9</v>
      </c>
      <c r="J191" s="20" t="s">
        <v>4045</v>
      </c>
      <c r="K191" s="20">
        <v>0</v>
      </c>
      <c r="L191" s="20" t="s">
        <v>2673</v>
      </c>
      <c r="M191" s="20">
        <v>5</v>
      </c>
      <c r="N191" s="20">
        <v>1</v>
      </c>
      <c r="O191" s="20">
        <v>100</v>
      </c>
      <c r="P191" s="20">
        <v>1</v>
      </c>
      <c r="Q191" s="20">
        <v>2</v>
      </c>
      <c r="R191" s="20">
        <v>9.5</v>
      </c>
      <c r="S191" s="20">
        <v>1</v>
      </c>
      <c r="T191" s="55">
        <v>45107</v>
      </c>
      <c r="U191" s="20"/>
      <c r="V191" s="8"/>
      <c r="W191" s="8"/>
      <c r="X191" s="8"/>
    </row>
    <row r="192" spans="1:396" s="83" customFormat="1">
      <c r="A192" s="25" t="s">
        <v>231</v>
      </c>
      <c r="B192" s="25" t="s">
        <v>233</v>
      </c>
      <c r="C192" s="25" t="s">
        <v>294</v>
      </c>
      <c r="D192" s="25">
        <v>2.5</v>
      </c>
      <c r="E192" s="25" t="s">
        <v>332</v>
      </c>
      <c r="F192" s="25" t="s">
        <v>4046</v>
      </c>
      <c r="G192" s="25">
        <v>2.5</v>
      </c>
      <c r="H192" s="25" t="s">
        <v>382</v>
      </c>
      <c r="I192" s="25">
        <v>1.74</v>
      </c>
      <c r="J192" s="25" t="s">
        <v>4046</v>
      </c>
      <c r="K192" s="25">
        <v>0</v>
      </c>
      <c r="L192" s="25" t="s">
        <v>3984</v>
      </c>
      <c r="M192" s="25">
        <v>3</v>
      </c>
      <c r="N192" s="25">
        <v>1</v>
      </c>
      <c r="O192" s="25">
        <v>100</v>
      </c>
      <c r="P192" s="25">
        <v>1</v>
      </c>
      <c r="Q192" s="25">
        <v>2</v>
      </c>
      <c r="R192" s="25">
        <v>5.23</v>
      </c>
      <c r="S192" s="25">
        <v>1</v>
      </c>
      <c r="T192" s="61">
        <v>45107</v>
      </c>
      <c r="U192" s="25"/>
      <c r="V192" s="8"/>
      <c r="W192" s="8"/>
      <c r="X192" s="8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</row>
    <row r="193" spans="1:396">
      <c r="A193" s="20" t="s">
        <v>234</v>
      </c>
      <c r="B193" s="20" t="s">
        <v>235</v>
      </c>
      <c r="C193" s="20" t="s">
        <v>294</v>
      </c>
      <c r="D193" s="20">
        <v>2.5</v>
      </c>
      <c r="E193" s="20" t="s">
        <v>332</v>
      </c>
      <c r="F193" s="20" t="s">
        <v>4047</v>
      </c>
      <c r="G193" s="20">
        <v>2.5</v>
      </c>
      <c r="H193" s="20" t="s">
        <v>382</v>
      </c>
      <c r="I193" s="20">
        <v>1.93</v>
      </c>
      <c r="J193" s="20" t="s">
        <v>4047</v>
      </c>
      <c r="K193" s="20">
        <v>0</v>
      </c>
      <c r="L193" s="20" t="s">
        <v>3984</v>
      </c>
      <c r="M193" s="20">
        <v>3</v>
      </c>
      <c r="N193" s="20">
        <v>1</v>
      </c>
      <c r="O193" s="20">
        <v>100</v>
      </c>
      <c r="P193" s="20">
        <v>1</v>
      </c>
      <c r="Q193" s="20">
        <v>2</v>
      </c>
      <c r="R193" s="20">
        <v>5.78</v>
      </c>
      <c r="S193" s="20">
        <v>1</v>
      </c>
      <c r="T193" s="55">
        <v>45107</v>
      </c>
      <c r="U193" s="20"/>
      <c r="V193" s="8"/>
      <c r="W193" s="8"/>
      <c r="X193" s="8"/>
    </row>
    <row r="194" spans="1:396" s="83" customFormat="1">
      <c r="A194" s="25" t="s">
        <v>234</v>
      </c>
      <c r="B194" s="25" t="s">
        <v>234</v>
      </c>
      <c r="C194" s="25" t="s">
        <v>294</v>
      </c>
      <c r="D194" s="25">
        <v>5</v>
      </c>
      <c r="E194" s="25" t="s">
        <v>382</v>
      </c>
      <c r="F194" s="25" t="s">
        <v>4048</v>
      </c>
      <c r="G194" s="25">
        <v>5</v>
      </c>
      <c r="H194" s="25" t="s">
        <v>382</v>
      </c>
      <c r="I194" s="25">
        <v>2.1</v>
      </c>
      <c r="J194" s="25" t="s">
        <v>4048</v>
      </c>
      <c r="K194" s="25">
        <v>0</v>
      </c>
      <c r="L194" s="25" t="s">
        <v>232</v>
      </c>
      <c r="M194" s="25">
        <v>5</v>
      </c>
      <c r="N194" s="25">
        <v>1</v>
      </c>
      <c r="O194" s="25">
        <v>100</v>
      </c>
      <c r="P194" s="25">
        <v>1</v>
      </c>
      <c r="Q194" s="25">
        <v>2</v>
      </c>
      <c r="R194" s="25">
        <v>10.5</v>
      </c>
      <c r="S194" s="25">
        <v>1</v>
      </c>
      <c r="T194" s="61">
        <v>45107</v>
      </c>
      <c r="U194" s="25"/>
      <c r="V194" s="8"/>
      <c r="W194" s="8"/>
      <c r="X194" s="8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</row>
    <row r="195" spans="1:396">
      <c r="A195" s="20" t="s">
        <v>762</v>
      </c>
      <c r="B195" s="20" t="s">
        <v>4049</v>
      </c>
      <c r="C195" s="20" t="s">
        <v>294</v>
      </c>
      <c r="D195" s="20">
        <v>2.5</v>
      </c>
      <c r="E195" s="20" t="s">
        <v>332</v>
      </c>
      <c r="F195" s="20" t="s">
        <v>4050</v>
      </c>
      <c r="G195" s="20">
        <v>2.5</v>
      </c>
      <c r="H195" s="20" t="s">
        <v>382</v>
      </c>
      <c r="I195" s="20">
        <v>2.33</v>
      </c>
      <c r="J195" s="20" t="s">
        <v>4050</v>
      </c>
      <c r="K195" s="20">
        <v>0</v>
      </c>
      <c r="L195" s="20" t="s">
        <v>3986</v>
      </c>
      <c r="M195" s="20">
        <v>3</v>
      </c>
      <c r="N195" s="20">
        <v>1</v>
      </c>
      <c r="O195" s="20">
        <v>100</v>
      </c>
      <c r="P195" s="20">
        <v>1</v>
      </c>
      <c r="Q195" s="20">
        <v>2</v>
      </c>
      <c r="R195" s="20">
        <v>7</v>
      </c>
      <c r="S195" s="20">
        <v>1</v>
      </c>
      <c r="T195" s="55">
        <v>45107</v>
      </c>
      <c r="U195" s="20"/>
      <c r="V195" s="8"/>
      <c r="W195" s="8"/>
      <c r="X195" s="8"/>
    </row>
    <row r="196" spans="1:396" s="83" customFormat="1">
      <c r="A196" s="25" t="s">
        <v>931</v>
      </c>
      <c r="B196" s="25" t="s">
        <v>931</v>
      </c>
      <c r="C196" s="25" t="s">
        <v>294</v>
      </c>
      <c r="D196" s="25">
        <v>5</v>
      </c>
      <c r="E196" s="25" t="s">
        <v>382</v>
      </c>
      <c r="F196" s="25" t="s">
        <v>4051</v>
      </c>
      <c r="G196" s="25">
        <v>5</v>
      </c>
      <c r="H196" s="25" t="s">
        <v>382</v>
      </c>
      <c r="I196" s="25">
        <v>2.2400000000000002</v>
      </c>
      <c r="J196" s="25" t="s">
        <v>4051</v>
      </c>
      <c r="K196" s="25">
        <v>0</v>
      </c>
      <c r="L196" s="25" t="s">
        <v>2673</v>
      </c>
      <c r="M196" s="25">
        <v>5</v>
      </c>
      <c r="N196" s="25">
        <v>1</v>
      </c>
      <c r="O196" s="25">
        <v>100</v>
      </c>
      <c r="P196" s="25">
        <v>1</v>
      </c>
      <c r="Q196" s="25">
        <v>2</v>
      </c>
      <c r="R196" s="25">
        <v>11.2</v>
      </c>
      <c r="S196" s="25">
        <v>1</v>
      </c>
      <c r="T196" s="61">
        <v>45107</v>
      </c>
      <c r="U196" s="25"/>
      <c r="V196" s="8"/>
      <c r="W196" s="8"/>
      <c r="X196" s="8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</row>
    <row r="197" spans="1:396">
      <c r="A197" s="20" t="s">
        <v>931</v>
      </c>
      <c r="B197" s="20" t="s">
        <v>4052</v>
      </c>
      <c r="C197" s="20" t="s">
        <v>294</v>
      </c>
      <c r="D197" s="20">
        <v>2.5</v>
      </c>
      <c r="E197" s="20" t="s">
        <v>332</v>
      </c>
      <c r="F197" s="20" t="s">
        <v>4053</v>
      </c>
      <c r="G197" s="20">
        <v>2.5</v>
      </c>
      <c r="H197" s="20" t="s">
        <v>382</v>
      </c>
      <c r="I197" s="20">
        <v>2.0499999999999998</v>
      </c>
      <c r="J197" s="20" t="s">
        <v>4053</v>
      </c>
      <c r="K197" s="20">
        <v>0</v>
      </c>
      <c r="L197" s="20" t="s">
        <v>3984</v>
      </c>
      <c r="M197" s="20">
        <v>3</v>
      </c>
      <c r="N197" s="20">
        <v>1</v>
      </c>
      <c r="O197" s="20">
        <v>100</v>
      </c>
      <c r="P197" s="20">
        <v>1</v>
      </c>
      <c r="Q197" s="20">
        <v>2</v>
      </c>
      <c r="R197" s="20">
        <v>6.16</v>
      </c>
      <c r="S197" s="20">
        <v>1</v>
      </c>
      <c r="T197" s="55">
        <v>45107</v>
      </c>
      <c r="U197" s="20"/>
      <c r="V197" s="8"/>
      <c r="W197" s="8"/>
      <c r="X197" s="8"/>
    </row>
    <row r="198" spans="1:396" s="83" customFormat="1">
      <c r="A198" s="25" t="s">
        <v>765</v>
      </c>
      <c r="B198" s="25" t="s">
        <v>765</v>
      </c>
      <c r="C198" s="25" t="s">
        <v>294</v>
      </c>
      <c r="D198" s="25">
        <v>5</v>
      </c>
      <c r="E198" s="25" t="s">
        <v>382</v>
      </c>
      <c r="F198" s="25" t="s">
        <v>4054</v>
      </c>
      <c r="G198" s="25">
        <v>5</v>
      </c>
      <c r="H198" s="25" t="s">
        <v>382</v>
      </c>
      <c r="I198" s="25">
        <v>2.9</v>
      </c>
      <c r="J198" s="25" t="s">
        <v>4054</v>
      </c>
      <c r="K198" s="25">
        <v>0</v>
      </c>
      <c r="L198" s="25" t="s">
        <v>2673</v>
      </c>
      <c r="M198" s="25">
        <v>5</v>
      </c>
      <c r="N198" s="25">
        <v>1</v>
      </c>
      <c r="O198" s="25">
        <v>100</v>
      </c>
      <c r="P198" s="25">
        <v>1</v>
      </c>
      <c r="Q198" s="25">
        <v>2</v>
      </c>
      <c r="R198" s="25">
        <v>14.5</v>
      </c>
      <c r="S198" s="25">
        <v>1</v>
      </c>
      <c r="T198" s="61">
        <v>45107</v>
      </c>
      <c r="U198" s="25"/>
      <c r="V198" s="8"/>
      <c r="W198" s="8"/>
      <c r="X198" s="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</row>
    <row r="199" spans="1:396">
      <c r="A199" s="20" t="s">
        <v>765</v>
      </c>
      <c r="B199" s="20" t="s">
        <v>4055</v>
      </c>
      <c r="C199" s="20" t="s">
        <v>294</v>
      </c>
      <c r="D199" s="20">
        <v>2.5</v>
      </c>
      <c r="E199" s="20" t="s">
        <v>332</v>
      </c>
      <c r="F199" s="20" t="s">
        <v>4056</v>
      </c>
      <c r="G199" s="20">
        <v>2.5</v>
      </c>
      <c r="H199" s="20" t="s">
        <v>382</v>
      </c>
      <c r="I199" s="20">
        <v>2.66</v>
      </c>
      <c r="J199" s="20" t="s">
        <v>4056</v>
      </c>
      <c r="K199" s="20">
        <v>0</v>
      </c>
      <c r="L199" s="20" t="s">
        <v>3984</v>
      </c>
      <c r="M199" s="20">
        <v>3</v>
      </c>
      <c r="N199" s="20">
        <v>1</v>
      </c>
      <c r="O199" s="20">
        <v>100</v>
      </c>
      <c r="P199" s="20">
        <v>1</v>
      </c>
      <c r="Q199" s="20">
        <v>2</v>
      </c>
      <c r="R199" s="20">
        <v>7.98</v>
      </c>
      <c r="S199" s="20">
        <v>1</v>
      </c>
      <c r="T199" s="55">
        <v>45107</v>
      </c>
      <c r="U199" s="20"/>
      <c r="V199" s="8"/>
      <c r="W199" s="8"/>
      <c r="X199" s="8"/>
    </row>
    <row r="200" spans="1:396" s="83" customFormat="1">
      <c r="A200" s="25" t="s">
        <v>3287</v>
      </c>
      <c r="B200" s="25" t="s">
        <v>3287</v>
      </c>
      <c r="C200" s="25" t="s">
        <v>294</v>
      </c>
      <c r="D200" s="25">
        <v>1</v>
      </c>
      <c r="E200" s="25" t="s">
        <v>382</v>
      </c>
      <c r="F200" s="25" t="s">
        <v>4057</v>
      </c>
      <c r="G200" s="25">
        <v>1</v>
      </c>
      <c r="H200" s="25" t="s">
        <v>382</v>
      </c>
      <c r="I200" s="25">
        <v>7</v>
      </c>
      <c r="J200" s="25" t="s">
        <v>4057</v>
      </c>
      <c r="K200" s="25">
        <v>0</v>
      </c>
      <c r="L200" s="25" t="s">
        <v>4021</v>
      </c>
      <c r="M200" s="25">
        <v>1</v>
      </c>
      <c r="N200" s="25">
        <v>1</v>
      </c>
      <c r="O200" s="25">
        <v>100</v>
      </c>
      <c r="P200" s="25">
        <v>1</v>
      </c>
      <c r="Q200" s="25">
        <v>2</v>
      </c>
      <c r="R200" s="25">
        <v>7</v>
      </c>
      <c r="S200" s="25">
        <v>1</v>
      </c>
      <c r="T200" s="61">
        <v>45107</v>
      </c>
      <c r="U200" s="25"/>
      <c r="V200" s="8"/>
      <c r="W200" s="8"/>
      <c r="X200" s="8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</row>
    <row r="201" spans="1:396">
      <c r="A201" s="20" t="s">
        <v>1062</v>
      </c>
      <c r="B201" s="20" t="s">
        <v>4058</v>
      </c>
      <c r="C201" s="20" t="s">
        <v>294</v>
      </c>
      <c r="D201" s="20">
        <v>5</v>
      </c>
      <c r="E201" s="20" t="s">
        <v>382</v>
      </c>
      <c r="F201" s="20" t="s">
        <v>4059</v>
      </c>
      <c r="G201" s="20">
        <v>5</v>
      </c>
      <c r="H201" s="20" t="s">
        <v>382</v>
      </c>
      <c r="I201" s="20">
        <v>6.07</v>
      </c>
      <c r="J201" s="20" t="s">
        <v>4059</v>
      </c>
      <c r="K201" s="20">
        <v>0</v>
      </c>
      <c r="L201" s="20" t="s">
        <v>4060</v>
      </c>
      <c r="M201" s="20">
        <v>5</v>
      </c>
      <c r="N201" s="20">
        <v>1</v>
      </c>
      <c r="O201" s="20">
        <v>100</v>
      </c>
      <c r="P201" s="20">
        <v>1</v>
      </c>
      <c r="Q201" s="20">
        <v>2</v>
      </c>
      <c r="R201" s="20">
        <v>30.34</v>
      </c>
      <c r="S201" s="20">
        <v>1</v>
      </c>
      <c r="T201" s="55">
        <v>45107</v>
      </c>
      <c r="U201" s="20"/>
      <c r="V201" s="8"/>
      <c r="W201" s="8"/>
      <c r="X201" s="8"/>
    </row>
    <row r="202" spans="1:396" s="83" customFormat="1">
      <c r="A202" s="25" t="s">
        <v>1062</v>
      </c>
      <c r="B202" s="25" t="s">
        <v>1062</v>
      </c>
      <c r="C202" s="25" t="s">
        <v>294</v>
      </c>
      <c r="D202" s="25">
        <v>2.5</v>
      </c>
      <c r="E202" s="25" t="s">
        <v>382</v>
      </c>
      <c r="F202" s="25" t="s">
        <v>4061</v>
      </c>
      <c r="G202" s="25">
        <v>2.5</v>
      </c>
      <c r="H202" s="25" t="s">
        <v>382</v>
      </c>
      <c r="I202" s="25">
        <v>3.06</v>
      </c>
      <c r="J202" s="25" t="s">
        <v>4061</v>
      </c>
      <c r="K202" s="25">
        <v>0</v>
      </c>
      <c r="L202" s="25" t="s">
        <v>3986</v>
      </c>
      <c r="M202" s="25">
        <v>3</v>
      </c>
      <c r="N202" s="25">
        <v>1</v>
      </c>
      <c r="O202" s="25">
        <v>100</v>
      </c>
      <c r="P202" s="25">
        <v>1</v>
      </c>
      <c r="Q202" s="25">
        <v>2</v>
      </c>
      <c r="R202" s="25">
        <v>9.19</v>
      </c>
      <c r="S202" s="25">
        <v>1</v>
      </c>
      <c r="T202" s="61">
        <v>45107</v>
      </c>
      <c r="U202" s="25"/>
      <c r="V202" s="8"/>
      <c r="W202" s="8"/>
      <c r="X202" s="8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</row>
    <row r="203" spans="1:396">
      <c r="A203" s="20" t="s">
        <v>973</v>
      </c>
      <c r="B203" s="20" t="s">
        <v>973</v>
      </c>
      <c r="C203" s="20" t="s">
        <v>294</v>
      </c>
      <c r="D203" s="20">
        <v>2.5</v>
      </c>
      <c r="E203" s="20" t="s">
        <v>382</v>
      </c>
      <c r="F203" s="20" t="s">
        <v>4062</v>
      </c>
      <c r="G203" s="20">
        <v>2.5</v>
      </c>
      <c r="H203" s="20" t="s">
        <v>382</v>
      </c>
      <c r="I203" s="20">
        <v>3.06</v>
      </c>
      <c r="J203" s="20" t="s">
        <v>4062</v>
      </c>
      <c r="K203" s="20">
        <v>0</v>
      </c>
      <c r="L203" s="20" t="s">
        <v>3984</v>
      </c>
      <c r="M203" s="20">
        <v>3</v>
      </c>
      <c r="N203" s="20">
        <v>1</v>
      </c>
      <c r="O203" s="20">
        <v>100</v>
      </c>
      <c r="P203" s="20">
        <v>1</v>
      </c>
      <c r="Q203" s="20">
        <v>2</v>
      </c>
      <c r="R203" s="20">
        <v>9.19</v>
      </c>
      <c r="S203" s="20">
        <v>1</v>
      </c>
      <c r="T203" s="55">
        <v>45107</v>
      </c>
      <c r="U203" s="20"/>
      <c r="V203" s="8"/>
      <c r="W203" s="8"/>
      <c r="X203" s="8"/>
    </row>
    <row r="204" spans="1:396" s="83" customFormat="1">
      <c r="A204" s="25" t="s">
        <v>973</v>
      </c>
      <c r="B204" s="25" t="s">
        <v>4063</v>
      </c>
      <c r="C204" s="25" t="s">
        <v>294</v>
      </c>
      <c r="D204" s="25">
        <v>5</v>
      </c>
      <c r="E204" s="25" t="s">
        <v>332</v>
      </c>
      <c r="F204" s="25" t="s">
        <v>4064</v>
      </c>
      <c r="G204" s="25">
        <v>5</v>
      </c>
      <c r="H204" s="25" t="s">
        <v>382</v>
      </c>
      <c r="I204" s="25">
        <v>6.05</v>
      </c>
      <c r="J204" s="25" t="s">
        <v>4064</v>
      </c>
      <c r="K204" s="25"/>
      <c r="L204" s="25" t="s">
        <v>3998</v>
      </c>
      <c r="M204" s="25">
        <v>5</v>
      </c>
      <c r="N204" s="25">
        <v>1</v>
      </c>
      <c r="O204" s="25">
        <v>100</v>
      </c>
      <c r="P204" s="25">
        <v>1</v>
      </c>
      <c r="Q204" s="25">
        <v>2</v>
      </c>
      <c r="R204" s="25">
        <v>30.27</v>
      </c>
      <c r="S204" s="25">
        <v>1</v>
      </c>
      <c r="T204" s="61">
        <v>45107</v>
      </c>
      <c r="U204" s="25"/>
      <c r="V204" s="8"/>
      <c r="W204" s="8"/>
      <c r="X204" s="8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</row>
    <row r="205" spans="1:396">
      <c r="A205" s="20" t="s">
        <v>2504</v>
      </c>
      <c r="B205" s="20" t="s">
        <v>4063</v>
      </c>
      <c r="C205" s="20" t="s">
        <v>294</v>
      </c>
      <c r="D205" s="20">
        <v>5</v>
      </c>
      <c r="E205" s="20" t="s">
        <v>382</v>
      </c>
      <c r="F205" s="20" t="s">
        <v>4064</v>
      </c>
      <c r="G205" s="20">
        <v>5</v>
      </c>
      <c r="H205" s="20" t="s">
        <v>382</v>
      </c>
      <c r="I205" s="20">
        <v>6.05</v>
      </c>
      <c r="J205" s="20" t="s">
        <v>4064</v>
      </c>
      <c r="K205" s="20">
        <v>0</v>
      </c>
      <c r="L205" s="20" t="s">
        <v>3998</v>
      </c>
      <c r="M205" s="20">
        <v>5</v>
      </c>
      <c r="N205" s="20">
        <v>1</v>
      </c>
      <c r="O205" s="20">
        <v>100</v>
      </c>
      <c r="P205" s="20">
        <v>1</v>
      </c>
      <c r="Q205" s="20">
        <v>2</v>
      </c>
      <c r="R205" s="20">
        <v>30.27</v>
      </c>
      <c r="S205" s="20">
        <v>1</v>
      </c>
      <c r="T205" s="55">
        <v>45107</v>
      </c>
      <c r="U205" s="20"/>
      <c r="V205" s="8"/>
      <c r="W205" s="8"/>
      <c r="X205" s="8"/>
    </row>
    <row r="206" spans="1:396" s="83" customFormat="1">
      <c r="A206" s="25" t="s">
        <v>2504</v>
      </c>
      <c r="B206" s="25" t="s">
        <v>2504</v>
      </c>
      <c r="C206" s="25" t="s">
        <v>294</v>
      </c>
      <c r="D206" s="25">
        <v>2.5</v>
      </c>
      <c r="E206" s="25" t="s">
        <v>382</v>
      </c>
      <c r="F206" s="25" t="s">
        <v>4065</v>
      </c>
      <c r="G206" s="25">
        <v>2.5</v>
      </c>
      <c r="H206" s="25" t="s">
        <v>382</v>
      </c>
      <c r="I206" s="25">
        <v>2.63</v>
      </c>
      <c r="J206" s="25" t="s">
        <v>4065</v>
      </c>
      <c r="K206" s="25">
        <v>0</v>
      </c>
      <c r="L206" s="25" t="s">
        <v>3986</v>
      </c>
      <c r="M206" s="25">
        <v>3</v>
      </c>
      <c r="N206" s="25">
        <v>1</v>
      </c>
      <c r="O206" s="25">
        <v>100</v>
      </c>
      <c r="P206" s="25">
        <v>1</v>
      </c>
      <c r="Q206" s="25">
        <v>2</v>
      </c>
      <c r="R206" s="25">
        <v>7.88</v>
      </c>
      <c r="S206" s="25">
        <v>1</v>
      </c>
      <c r="T206" s="61">
        <v>45107</v>
      </c>
      <c r="U206" s="25"/>
      <c r="V206" s="8"/>
      <c r="W206" s="8"/>
      <c r="X206" s="8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</row>
    <row r="207" spans="1:396">
      <c r="A207" s="20" t="s">
        <v>2507</v>
      </c>
      <c r="B207" s="20" t="s">
        <v>2507</v>
      </c>
      <c r="C207" s="20" t="s">
        <v>294</v>
      </c>
      <c r="D207" s="20">
        <v>2.5</v>
      </c>
      <c r="E207" s="20" t="s">
        <v>382</v>
      </c>
      <c r="F207" s="20" t="s">
        <v>4066</v>
      </c>
      <c r="G207" s="20">
        <v>2.5</v>
      </c>
      <c r="H207" s="20" t="s">
        <v>382</v>
      </c>
      <c r="I207" s="20">
        <v>2.63</v>
      </c>
      <c r="J207" s="20" t="s">
        <v>4066</v>
      </c>
      <c r="K207" s="20">
        <v>0</v>
      </c>
      <c r="L207" s="20" t="s">
        <v>3984</v>
      </c>
      <c r="M207" s="20">
        <v>3</v>
      </c>
      <c r="N207" s="20">
        <v>1</v>
      </c>
      <c r="O207" s="20">
        <v>100</v>
      </c>
      <c r="P207" s="20">
        <v>1</v>
      </c>
      <c r="Q207" s="20">
        <v>2</v>
      </c>
      <c r="R207" s="20">
        <v>7.88</v>
      </c>
      <c r="S207" s="20">
        <v>1</v>
      </c>
      <c r="T207" s="55">
        <v>45107</v>
      </c>
      <c r="U207" s="20"/>
      <c r="V207" s="8"/>
      <c r="W207" s="8"/>
      <c r="X207" s="8"/>
    </row>
    <row r="208" spans="1:396" s="83" customFormat="1">
      <c r="A208" s="25" t="s">
        <v>2511</v>
      </c>
      <c r="B208" s="25" t="s">
        <v>4067</v>
      </c>
      <c r="C208" s="25" t="s">
        <v>294</v>
      </c>
      <c r="D208" s="25">
        <v>1</v>
      </c>
      <c r="E208" s="25" t="s">
        <v>332</v>
      </c>
      <c r="F208" s="25" t="s">
        <v>4068</v>
      </c>
      <c r="G208" s="25">
        <v>1</v>
      </c>
      <c r="H208" s="25" t="s">
        <v>382</v>
      </c>
      <c r="I208" s="25">
        <v>9.85</v>
      </c>
      <c r="J208" s="25" t="s">
        <v>4068</v>
      </c>
      <c r="K208" s="25"/>
      <c r="L208" s="25" t="s">
        <v>4069</v>
      </c>
      <c r="M208" s="25">
        <v>1</v>
      </c>
      <c r="N208" s="25">
        <v>1</v>
      </c>
      <c r="O208" s="25">
        <v>100</v>
      </c>
      <c r="P208" s="25">
        <v>1</v>
      </c>
      <c r="Q208" s="25">
        <v>2</v>
      </c>
      <c r="R208" s="25">
        <v>9.85</v>
      </c>
      <c r="S208" s="25">
        <v>1</v>
      </c>
      <c r="T208" s="61">
        <v>45107</v>
      </c>
      <c r="U208" s="25"/>
      <c r="V208" s="8"/>
      <c r="W208" s="8"/>
      <c r="X208" s="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</row>
    <row r="209" spans="1:396">
      <c r="A209" s="20" t="s">
        <v>4070</v>
      </c>
      <c r="B209" s="20" t="s">
        <v>4067</v>
      </c>
      <c r="C209" s="20" t="s">
        <v>294</v>
      </c>
      <c r="D209" s="20">
        <v>1</v>
      </c>
      <c r="E209" s="20" t="s">
        <v>332</v>
      </c>
      <c r="F209" s="20" t="s">
        <v>4068</v>
      </c>
      <c r="G209" s="20">
        <v>1</v>
      </c>
      <c r="H209" s="20" t="s">
        <v>382</v>
      </c>
      <c r="I209" s="20">
        <v>9.85</v>
      </c>
      <c r="J209" s="20" t="s">
        <v>4068</v>
      </c>
      <c r="K209" s="20"/>
      <c r="L209" s="20" t="s">
        <v>4069</v>
      </c>
      <c r="M209" s="20">
        <v>1</v>
      </c>
      <c r="N209" s="20">
        <v>1</v>
      </c>
      <c r="O209" s="20">
        <v>100</v>
      </c>
      <c r="P209" s="20">
        <v>1</v>
      </c>
      <c r="Q209" s="20">
        <v>2</v>
      </c>
      <c r="R209" s="20">
        <v>9.85</v>
      </c>
      <c r="S209" s="20">
        <v>1</v>
      </c>
      <c r="T209" s="55">
        <v>45107</v>
      </c>
      <c r="U209" s="20"/>
      <c r="V209" s="8"/>
      <c r="W209" s="8"/>
      <c r="X209" s="8"/>
    </row>
    <row r="210" spans="1:396" s="83" customFormat="1">
      <c r="A210" s="25" t="s">
        <v>1592</v>
      </c>
      <c r="B210" s="25" t="s">
        <v>4071</v>
      </c>
      <c r="C210" s="25" t="s">
        <v>294</v>
      </c>
      <c r="D210" s="25">
        <v>2.5</v>
      </c>
      <c r="E210" s="25" t="s">
        <v>332</v>
      </c>
      <c r="F210" s="25" t="s">
        <v>4072</v>
      </c>
      <c r="G210" s="25">
        <v>2.5</v>
      </c>
      <c r="H210" s="25" t="s">
        <v>382</v>
      </c>
      <c r="I210" s="25">
        <v>2.75</v>
      </c>
      <c r="J210" s="25" t="s">
        <v>4072</v>
      </c>
      <c r="K210" s="25"/>
      <c r="L210" s="25" t="s">
        <v>3986</v>
      </c>
      <c r="M210" s="25">
        <v>3</v>
      </c>
      <c r="N210" s="25">
        <v>1</v>
      </c>
      <c r="O210" s="25">
        <v>100</v>
      </c>
      <c r="P210" s="25">
        <v>1</v>
      </c>
      <c r="Q210" s="25">
        <v>2</v>
      </c>
      <c r="R210" s="25">
        <v>8.25</v>
      </c>
      <c r="S210" s="25">
        <v>1</v>
      </c>
      <c r="T210" s="61">
        <v>45107</v>
      </c>
      <c r="U210" s="25"/>
      <c r="V210" s="8"/>
      <c r="W210" s="8"/>
      <c r="X210" s="8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</row>
    <row r="211" spans="1:396">
      <c r="A211" s="20" t="s">
        <v>1592</v>
      </c>
      <c r="B211" s="20" t="s">
        <v>1592</v>
      </c>
      <c r="C211" s="20" t="s">
        <v>294</v>
      </c>
      <c r="D211" s="20">
        <v>5</v>
      </c>
      <c r="E211" s="20" t="s">
        <v>382</v>
      </c>
      <c r="F211" s="20" t="s">
        <v>4073</v>
      </c>
      <c r="G211" s="20">
        <v>5</v>
      </c>
      <c r="H211" s="20" t="s">
        <v>382</v>
      </c>
      <c r="I211" s="20">
        <v>1.59</v>
      </c>
      <c r="J211" s="20" t="s">
        <v>4073</v>
      </c>
      <c r="K211" s="20">
        <v>0</v>
      </c>
      <c r="L211" s="20" t="s">
        <v>2673</v>
      </c>
      <c r="M211" s="20">
        <v>5</v>
      </c>
      <c r="N211" s="20">
        <v>1</v>
      </c>
      <c r="O211" s="20">
        <v>100</v>
      </c>
      <c r="P211" s="20">
        <v>1</v>
      </c>
      <c r="Q211" s="20">
        <v>2</v>
      </c>
      <c r="R211" s="20">
        <v>7.95</v>
      </c>
      <c r="S211" s="20">
        <v>1</v>
      </c>
      <c r="T211" s="55">
        <v>45107</v>
      </c>
      <c r="U211" s="20"/>
      <c r="V211" s="8"/>
      <c r="W211" s="8"/>
      <c r="X211" s="8"/>
    </row>
    <row r="212" spans="1:396" s="83" customFormat="1">
      <c r="A212" s="25" t="s">
        <v>4071</v>
      </c>
      <c r="B212" s="25" t="s">
        <v>4071</v>
      </c>
      <c r="C212" s="25" t="s">
        <v>294</v>
      </c>
      <c r="D212" s="25">
        <v>2.5</v>
      </c>
      <c r="E212" s="25" t="s">
        <v>382</v>
      </c>
      <c r="F212" s="25" t="s">
        <v>4072</v>
      </c>
      <c r="G212" s="25">
        <v>2.5</v>
      </c>
      <c r="H212" s="25" t="s">
        <v>382</v>
      </c>
      <c r="I212" s="25">
        <v>2.75</v>
      </c>
      <c r="J212" s="25" t="s">
        <v>4072</v>
      </c>
      <c r="K212" s="25">
        <v>0</v>
      </c>
      <c r="L212" s="25" t="s">
        <v>3986</v>
      </c>
      <c r="M212" s="25">
        <v>3</v>
      </c>
      <c r="N212" s="25">
        <v>1</v>
      </c>
      <c r="O212" s="25">
        <v>100</v>
      </c>
      <c r="P212" s="25">
        <v>1</v>
      </c>
      <c r="Q212" s="25">
        <v>2</v>
      </c>
      <c r="R212" s="25">
        <v>8.25</v>
      </c>
      <c r="S212" s="25">
        <v>1</v>
      </c>
      <c r="T212" s="61">
        <v>45107</v>
      </c>
      <c r="U212" s="25"/>
      <c r="V212" s="8"/>
      <c r="W212" s="8"/>
      <c r="X212" s="8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</row>
    <row r="213" spans="1:396">
      <c r="A213" s="20" t="s">
        <v>1003</v>
      </c>
      <c r="B213" s="20" t="s">
        <v>1003</v>
      </c>
      <c r="C213" s="20" t="s">
        <v>294</v>
      </c>
      <c r="D213" s="20">
        <v>5</v>
      </c>
      <c r="E213" s="20" t="s">
        <v>382</v>
      </c>
      <c r="F213" s="20" t="s">
        <v>4074</v>
      </c>
      <c r="G213" s="20">
        <v>5</v>
      </c>
      <c r="H213" s="20" t="s">
        <v>382</v>
      </c>
      <c r="I213" s="20">
        <v>1.28</v>
      </c>
      <c r="J213" s="20" t="s">
        <v>4074</v>
      </c>
      <c r="K213" s="20">
        <v>0</v>
      </c>
      <c r="L213" s="20" t="s">
        <v>4075</v>
      </c>
      <c r="M213" s="20">
        <v>5</v>
      </c>
      <c r="N213" s="20">
        <v>1</v>
      </c>
      <c r="O213" s="20">
        <v>100</v>
      </c>
      <c r="P213" s="20">
        <v>1</v>
      </c>
      <c r="Q213" s="20">
        <v>2</v>
      </c>
      <c r="R213" s="20">
        <v>6.4</v>
      </c>
      <c r="S213" s="20">
        <v>1</v>
      </c>
      <c r="T213" s="55">
        <v>45107</v>
      </c>
      <c r="U213" s="20"/>
      <c r="V213" s="8"/>
      <c r="W213" s="8"/>
      <c r="X213" s="8"/>
    </row>
    <row r="214" spans="1:396" s="83" customFormat="1">
      <c r="A214" s="25" t="s">
        <v>1105</v>
      </c>
      <c r="B214" s="25" t="s">
        <v>1105</v>
      </c>
      <c r="C214" s="25" t="s">
        <v>294</v>
      </c>
      <c r="D214" s="25">
        <v>2.5</v>
      </c>
      <c r="E214" s="25" t="s">
        <v>382</v>
      </c>
      <c r="F214" s="25" t="s">
        <v>4076</v>
      </c>
      <c r="G214" s="25">
        <v>2.5</v>
      </c>
      <c r="H214" s="25" t="s">
        <v>382</v>
      </c>
      <c r="I214" s="25">
        <v>1.17</v>
      </c>
      <c r="J214" s="25" t="s">
        <v>4076</v>
      </c>
      <c r="K214" s="25">
        <v>0</v>
      </c>
      <c r="L214" s="25" t="s">
        <v>3988</v>
      </c>
      <c r="M214" s="25">
        <v>3</v>
      </c>
      <c r="N214" s="25">
        <v>1</v>
      </c>
      <c r="O214" s="25">
        <v>100</v>
      </c>
      <c r="P214" s="25">
        <v>1</v>
      </c>
      <c r="Q214" s="25">
        <v>2</v>
      </c>
      <c r="R214" s="25">
        <v>3.52</v>
      </c>
      <c r="S214" s="25">
        <v>1</v>
      </c>
      <c r="T214" s="61">
        <v>45107</v>
      </c>
      <c r="U214" s="25"/>
      <c r="V214" s="8"/>
      <c r="W214" s="8"/>
      <c r="X214" s="8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</row>
    <row r="215" spans="1:396">
      <c r="A215" s="20" t="s">
        <v>952</v>
      </c>
      <c r="B215" s="20" t="s">
        <v>952</v>
      </c>
      <c r="C215" s="20" t="s">
        <v>294</v>
      </c>
      <c r="D215" s="20">
        <v>25</v>
      </c>
      <c r="E215" s="20" t="s">
        <v>295</v>
      </c>
      <c r="F215" s="20" t="s">
        <v>4077</v>
      </c>
      <c r="G215" s="20">
        <v>25</v>
      </c>
      <c r="H215" s="20" t="s">
        <v>295</v>
      </c>
      <c r="I215" s="20">
        <v>1</v>
      </c>
      <c r="J215" s="20" t="s">
        <v>4077</v>
      </c>
      <c r="K215" s="20">
        <v>0</v>
      </c>
      <c r="L215" s="20" t="s">
        <v>4078</v>
      </c>
      <c r="M215" s="20">
        <v>25</v>
      </c>
      <c r="N215" s="20">
        <v>1</v>
      </c>
      <c r="O215" s="20">
        <v>100</v>
      </c>
      <c r="P215" s="20">
        <v>1</v>
      </c>
      <c r="Q215" s="20">
        <v>2</v>
      </c>
      <c r="R215" s="20">
        <v>25</v>
      </c>
      <c r="S215" s="20">
        <v>1</v>
      </c>
      <c r="T215" s="55">
        <v>45107</v>
      </c>
      <c r="U215" s="20"/>
      <c r="V215" s="8"/>
      <c r="W215" s="8"/>
      <c r="X215" s="8"/>
    </row>
    <row r="216" spans="1:396" s="83" customFormat="1">
      <c r="A216" s="25" t="s">
        <v>251</v>
      </c>
      <c r="B216" s="25" t="s">
        <v>252</v>
      </c>
      <c r="C216" s="25" t="s">
        <v>294</v>
      </c>
      <c r="D216" s="25">
        <v>5</v>
      </c>
      <c r="E216" s="25" t="s">
        <v>332</v>
      </c>
      <c r="F216" s="25" t="s">
        <v>4079</v>
      </c>
      <c r="G216" s="25">
        <v>5</v>
      </c>
      <c r="H216" s="25" t="s">
        <v>382</v>
      </c>
      <c r="I216" s="25">
        <v>1.41</v>
      </c>
      <c r="J216" s="25" t="s">
        <v>4079</v>
      </c>
      <c r="K216" s="25">
        <v>0</v>
      </c>
      <c r="L216" s="25" t="s">
        <v>2673</v>
      </c>
      <c r="M216" s="25">
        <v>5</v>
      </c>
      <c r="N216" s="25">
        <v>1</v>
      </c>
      <c r="O216" s="25">
        <v>100</v>
      </c>
      <c r="P216" s="25">
        <v>1</v>
      </c>
      <c r="Q216" s="25">
        <v>2</v>
      </c>
      <c r="R216" s="25">
        <v>7.03</v>
      </c>
      <c r="S216" s="25">
        <v>1</v>
      </c>
      <c r="T216" s="61">
        <v>45107</v>
      </c>
      <c r="U216" s="25"/>
      <c r="V216" s="8"/>
      <c r="W216" s="8"/>
      <c r="X216" s="8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</row>
    <row r="217" spans="1:396">
      <c r="A217" s="20" t="s">
        <v>251</v>
      </c>
      <c r="B217" s="20" t="s">
        <v>251</v>
      </c>
      <c r="C217" s="20" t="s">
        <v>294</v>
      </c>
      <c r="D217" s="20">
        <v>9</v>
      </c>
      <c r="E217" s="20" t="s">
        <v>382</v>
      </c>
      <c r="F217" s="20" t="s">
        <v>4080</v>
      </c>
      <c r="G217" s="20">
        <v>9</v>
      </c>
      <c r="H217" s="20" t="s">
        <v>382</v>
      </c>
      <c r="I217" s="20">
        <v>1.28</v>
      </c>
      <c r="J217" s="20" t="s">
        <v>4080</v>
      </c>
      <c r="K217" s="20">
        <v>0</v>
      </c>
      <c r="L217" s="20" t="s">
        <v>4081</v>
      </c>
      <c r="M217" s="20">
        <v>9</v>
      </c>
      <c r="N217" s="20">
        <v>1</v>
      </c>
      <c r="O217" s="20">
        <v>100</v>
      </c>
      <c r="P217" s="20">
        <v>1</v>
      </c>
      <c r="Q217" s="20">
        <v>2</v>
      </c>
      <c r="R217" s="20">
        <v>11.5</v>
      </c>
      <c r="S217" s="20">
        <v>1</v>
      </c>
      <c r="T217" s="55">
        <v>45107</v>
      </c>
      <c r="U217" s="20"/>
      <c r="V217" s="8"/>
      <c r="W217" s="8"/>
      <c r="X217" s="8"/>
    </row>
    <row r="218" spans="1:396" s="83" customFormat="1">
      <c r="A218" s="25" t="s">
        <v>1194</v>
      </c>
      <c r="B218" s="25" t="s">
        <v>4082</v>
      </c>
      <c r="C218" s="25" t="s">
        <v>294</v>
      </c>
      <c r="D218" s="25">
        <v>2.5</v>
      </c>
      <c r="E218" s="25" t="s">
        <v>332</v>
      </c>
      <c r="F218" s="25" t="s">
        <v>4083</v>
      </c>
      <c r="G218" s="25">
        <v>2.5</v>
      </c>
      <c r="H218" s="25" t="s">
        <v>382</v>
      </c>
      <c r="I218" s="25">
        <v>1.4</v>
      </c>
      <c r="J218" s="25" t="s">
        <v>4083</v>
      </c>
      <c r="K218" s="25">
        <v>0</v>
      </c>
      <c r="L218" s="25" t="s">
        <v>3984</v>
      </c>
      <c r="M218" s="25">
        <v>3</v>
      </c>
      <c r="N218" s="25">
        <v>1</v>
      </c>
      <c r="O218" s="25">
        <v>100</v>
      </c>
      <c r="P218" s="25">
        <v>1</v>
      </c>
      <c r="Q218" s="25">
        <v>2</v>
      </c>
      <c r="R218" s="25">
        <v>4.21</v>
      </c>
      <c r="S218" s="25">
        <v>1</v>
      </c>
      <c r="T218" s="61">
        <v>45107</v>
      </c>
      <c r="U218" s="25"/>
      <c r="V218" s="8"/>
      <c r="W218" s="8"/>
      <c r="X218" s="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</row>
    <row r="219" spans="1:396">
      <c r="A219" s="20" t="s">
        <v>1194</v>
      </c>
      <c r="B219" s="20" t="s">
        <v>1194</v>
      </c>
      <c r="C219" s="20" t="s">
        <v>294</v>
      </c>
      <c r="D219" s="20">
        <v>9</v>
      </c>
      <c r="E219" s="20" t="s">
        <v>382</v>
      </c>
      <c r="F219" s="20" t="s">
        <v>4084</v>
      </c>
      <c r="G219" s="20">
        <v>9</v>
      </c>
      <c r="H219" s="20" t="s">
        <v>382</v>
      </c>
      <c r="I219" s="20">
        <v>2.06</v>
      </c>
      <c r="J219" s="20" t="s">
        <v>4084</v>
      </c>
      <c r="K219" s="20">
        <v>0</v>
      </c>
      <c r="L219" s="20" t="s">
        <v>4081</v>
      </c>
      <c r="M219" s="20">
        <v>9</v>
      </c>
      <c r="N219" s="20">
        <v>1</v>
      </c>
      <c r="O219" s="20">
        <v>100</v>
      </c>
      <c r="P219" s="20">
        <v>1</v>
      </c>
      <c r="Q219" s="20">
        <v>2</v>
      </c>
      <c r="R219" s="20">
        <v>18.559999999999999</v>
      </c>
      <c r="S219" s="20">
        <v>1</v>
      </c>
      <c r="T219" s="55">
        <v>45107</v>
      </c>
      <c r="U219" s="20"/>
      <c r="V219" s="8"/>
      <c r="W219" s="8"/>
      <c r="X219" s="8"/>
    </row>
    <row r="220" spans="1:396" s="83" customFormat="1">
      <c r="A220" s="25" t="s">
        <v>1194</v>
      </c>
      <c r="B220" s="25" t="s">
        <v>4085</v>
      </c>
      <c r="C220" s="25" t="s">
        <v>294</v>
      </c>
      <c r="D220" s="25">
        <v>5</v>
      </c>
      <c r="E220" s="25" t="s">
        <v>332</v>
      </c>
      <c r="F220" s="25" t="s">
        <v>4086</v>
      </c>
      <c r="G220" s="25">
        <v>5</v>
      </c>
      <c r="H220" s="25" t="s">
        <v>382</v>
      </c>
      <c r="I220" s="25">
        <v>1.53</v>
      </c>
      <c r="J220" s="25" t="s">
        <v>4086</v>
      </c>
      <c r="K220" s="25">
        <v>0</v>
      </c>
      <c r="L220" s="25" t="s">
        <v>232</v>
      </c>
      <c r="M220" s="25">
        <v>5</v>
      </c>
      <c r="N220" s="25">
        <v>1</v>
      </c>
      <c r="O220" s="25">
        <v>100</v>
      </c>
      <c r="P220" s="25">
        <v>1</v>
      </c>
      <c r="Q220" s="25">
        <v>2</v>
      </c>
      <c r="R220" s="25">
        <v>7.65</v>
      </c>
      <c r="S220" s="25">
        <v>1</v>
      </c>
      <c r="T220" s="61">
        <v>45107</v>
      </c>
      <c r="U220" s="25"/>
      <c r="V220" s="8"/>
      <c r="W220" s="8"/>
      <c r="X220" s="8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</row>
    <row r="221" spans="1:396">
      <c r="A221" s="20" t="s">
        <v>2113</v>
      </c>
      <c r="B221" s="20" t="s">
        <v>2113</v>
      </c>
      <c r="C221" s="20" t="s">
        <v>294</v>
      </c>
      <c r="D221" s="20">
        <v>5</v>
      </c>
      <c r="E221" s="20" t="s">
        <v>382</v>
      </c>
      <c r="F221" s="20" t="s">
        <v>4087</v>
      </c>
      <c r="G221" s="20">
        <v>5</v>
      </c>
      <c r="H221" s="20" t="s">
        <v>382</v>
      </c>
      <c r="I221" s="20">
        <v>3.5</v>
      </c>
      <c r="J221" s="20" t="s">
        <v>4087</v>
      </c>
      <c r="K221" s="20">
        <v>0</v>
      </c>
      <c r="L221" s="20" t="s">
        <v>2673</v>
      </c>
      <c r="M221" s="20">
        <v>5</v>
      </c>
      <c r="N221" s="20">
        <v>1</v>
      </c>
      <c r="O221" s="20">
        <v>100</v>
      </c>
      <c r="P221" s="20">
        <v>1</v>
      </c>
      <c r="Q221" s="20">
        <v>2</v>
      </c>
      <c r="R221" s="20">
        <v>17.5</v>
      </c>
      <c r="S221" s="20">
        <v>1</v>
      </c>
      <c r="T221" s="55">
        <v>45107</v>
      </c>
      <c r="U221" s="20"/>
      <c r="V221" s="8"/>
      <c r="W221" s="8"/>
      <c r="X221" s="8"/>
    </row>
    <row r="222" spans="1:396" s="83" customFormat="1">
      <c r="A222" s="25" t="s">
        <v>249</v>
      </c>
      <c r="B222" s="25" t="s">
        <v>1491</v>
      </c>
      <c r="C222" s="25" t="s">
        <v>294</v>
      </c>
      <c r="D222" s="25">
        <v>9</v>
      </c>
      <c r="E222" s="25" t="s">
        <v>332</v>
      </c>
      <c r="F222" s="25" t="s">
        <v>4088</v>
      </c>
      <c r="G222" s="25">
        <v>9</v>
      </c>
      <c r="H222" s="25" t="s">
        <v>382</v>
      </c>
      <c r="I222" s="25">
        <v>1.28</v>
      </c>
      <c r="J222" s="25" t="s">
        <v>4088</v>
      </c>
      <c r="K222" s="25">
        <v>0</v>
      </c>
      <c r="L222" s="25" t="s">
        <v>4081</v>
      </c>
      <c r="M222" s="25">
        <v>9</v>
      </c>
      <c r="N222" s="25">
        <v>1</v>
      </c>
      <c r="O222" s="25">
        <v>100</v>
      </c>
      <c r="P222" s="25">
        <v>1</v>
      </c>
      <c r="Q222" s="25">
        <v>2</v>
      </c>
      <c r="R222" s="25">
        <v>11.5</v>
      </c>
      <c r="S222" s="25">
        <v>1</v>
      </c>
      <c r="T222" s="61">
        <v>45107</v>
      </c>
      <c r="U222" s="25"/>
      <c r="V222" s="8"/>
      <c r="W222" s="8"/>
      <c r="X222" s="8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</row>
    <row r="223" spans="1:396">
      <c r="A223" s="20" t="s">
        <v>249</v>
      </c>
      <c r="B223" s="20" t="s">
        <v>249</v>
      </c>
      <c r="C223" s="20" t="s">
        <v>294</v>
      </c>
      <c r="D223" s="20">
        <v>5</v>
      </c>
      <c r="E223" s="20" t="s">
        <v>382</v>
      </c>
      <c r="F223" s="20" t="s">
        <v>4089</v>
      </c>
      <c r="G223" s="20">
        <v>5</v>
      </c>
      <c r="H223" s="20" t="s">
        <v>382</v>
      </c>
      <c r="I223" s="20">
        <v>1.41</v>
      </c>
      <c r="J223" s="20" t="s">
        <v>4089</v>
      </c>
      <c r="K223" s="20">
        <v>0</v>
      </c>
      <c r="L223" s="20" t="s">
        <v>2673</v>
      </c>
      <c r="M223" s="20">
        <v>5</v>
      </c>
      <c r="N223" s="20">
        <v>1</v>
      </c>
      <c r="O223" s="20">
        <v>100</v>
      </c>
      <c r="P223" s="20">
        <v>1</v>
      </c>
      <c r="Q223" s="20">
        <v>2</v>
      </c>
      <c r="R223" s="20">
        <v>7.03</v>
      </c>
      <c r="S223" s="20">
        <v>1</v>
      </c>
      <c r="T223" s="55">
        <v>45107</v>
      </c>
      <c r="U223" s="20"/>
      <c r="V223" s="8"/>
      <c r="W223" s="8"/>
      <c r="X223" s="8"/>
    </row>
    <row r="224" spans="1:396" s="83" customFormat="1">
      <c r="A224" s="25" t="s">
        <v>258</v>
      </c>
      <c r="B224" s="25" t="s">
        <v>258</v>
      </c>
      <c r="C224" s="25" t="s">
        <v>294</v>
      </c>
      <c r="D224" s="25">
        <v>2.5</v>
      </c>
      <c r="E224" s="25" t="s">
        <v>382</v>
      </c>
      <c r="F224" s="25" t="s">
        <v>4090</v>
      </c>
      <c r="G224" s="25">
        <v>2.5</v>
      </c>
      <c r="H224" s="25" t="s">
        <v>382</v>
      </c>
      <c r="I224" s="25">
        <v>1.49</v>
      </c>
      <c r="J224" s="25" t="s">
        <v>4090</v>
      </c>
      <c r="K224" s="25">
        <v>0</v>
      </c>
      <c r="L224" s="25" t="s">
        <v>3986</v>
      </c>
      <c r="M224" s="25">
        <v>3</v>
      </c>
      <c r="N224" s="25">
        <v>1</v>
      </c>
      <c r="O224" s="25">
        <v>100</v>
      </c>
      <c r="P224" s="25">
        <v>1</v>
      </c>
      <c r="Q224" s="25">
        <v>2</v>
      </c>
      <c r="R224" s="25">
        <v>4.4800000000000004</v>
      </c>
      <c r="S224" s="25">
        <v>1</v>
      </c>
      <c r="T224" s="61">
        <v>45107</v>
      </c>
      <c r="U224" s="25"/>
      <c r="V224" s="8"/>
      <c r="W224" s="8"/>
      <c r="X224" s="8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</row>
    <row r="225" spans="1:396">
      <c r="A225" s="20" t="s">
        <v>258</v>
      </c>
      <c r="B225" s="20" t="s">
        <v>4091</v>
      </c>
      <c r="C225" s="20" t="s">
        <v>294</v>
      </c>
      <c r="D225" s="20">
        <v>5</v>
      </c>
      <c r="E225" s="20" t="s">
        <v>332</v>
      </c>
      <c r="F225" s="20" t="s">
        <v>4092</v>
      </c>
      <c r="G225" s="20">
        <v>5</v>
      </c>
      <c r="H225" s="20" t="s">
        <v>382</v>
      </c>
      <c r="I225" s="20">
        <v>1.63</v>
      </c>
      <c r="J225" s="20" t="s">
        <v>4092</v>
      </c>
      <c r="K225" s="20">
        <v>0</v>
      </c>
      <c r="L225" s="20" t="s">
        <v>3998</v>
      </c>
      <c r="M225" s="20">
        <v>5</v>
      </c>
      <c r="N225" s="20">
        <v>1</v>
      </c>
      <c r="O225" s="20">
        <v>100</v>
      </c>
      <c r="P225" s="20">
        <v>1</v>
      </c>
      <c r="Q225" s="20">
        <v>2</v>
      </c>
      <c r="R225" s="20">
        <v>8.15</v>
      </c>
      <c r="S225" s="20">
        <v>1</v>
      </c>
      <c r="T225" s="55">
        <v>45107</v>
      </c>
      <c r="U225" s="20"/>
      <c r="V225" s="8"/>
      <c r="W225" s="8"/>
      <c r="X225" s="8"/>
    </row>
    <row r="226" spans="1:396" s="83" customFormat="1">
      <c r="A226" s="25" t="s">
        <v>1542</v>
      </c>
      <c r="B226" s="25" t="s">
        <v>1557</v>
      </c>
      <c r="C226" s="25" t="s">
        <v>294</v>
      </c>
      <c r="D226" s="25">
        <v>5</v>
      </c>
      <c r="E226" s="25" t="s">
        <v>332</v>
      </c>
      <c r="F226" s="25" t="s">
        <v>4093</v>
      </c>
      <c r="G226" s="25">
        <v>5</v>
      </c>
      <c r="H226" s="25" t="s">
        <v>382</v>
      </c>
      <c r="I226" s="25">
        <v>2.98</v>
      </c>
      <c r="J226" s="25" t="s">
        <v>4093</v>
      </c>
      <c r="K226" s="25">
        <v>0</v>
      </c>
      <c r="L226" s="25" t="s">
        <v>232</v>
      </c>
      <c r="M226" s="25">
        <v>5</v>
      </c>
      <c r="N226" s="25">
        <v>1</v>
      </c>
      <c r="O226" s="25">
        <v>100</v>
      </c>
      <c r="P226" s="25">
        <v>1</v>
      </c>
      <c r="Q226" s="25">
        <v>2</v>
      </c>
      <c r="R226" s="25">
        <v>14.9</v>
      </c>
      <c r="S226" s="25">
        <v>1</v>
      </c>
      <c r="T226" s="61">
        <v>45107</v>
      </c>
      <c r="U226" s="25"/>
      <c r="V226" s="8"/>
      <c r="W226" s="8"/>
      <c r="X226" s="8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</row>
    <row r="227" spans="1:396">
      <c r="A227" s="20" t="s">
        <v>1542</v>
      </c>
      <c r="B227" s="20" t="s">
        <v>1542</v>
      </c>
      <c r="C227" s="20" t="s">
        <v>294</v>
      </c>
      <c r="D227" s="20">
        <v>2.5</v>
      </c>
      <c r="E227" s="20" t="s">
        <v>382</v>
      </c>
      <c r="F227" s="20" t="s">
        <v>4094</v>
      </c>
      <c r="G227" s="20">
        <v>2.5</v>
      </c>
      <c r="H227" s="20" t="s">
        <v>382</v>
      </c>
      <c r="I227" s="20">
        <v>2.73</v>
      </c>
      <c r="J227" s="20" t="s">
        <v>4094</v>
      </c>
      <c r="K227" s="20">
        <v>0</v>
      </c>
      <c r="L227" s="20" t="s">
        <v>3984</v>
      </c>
      <c r="M227" s="20">
        <v>3</v>
      </c>
      <c r="N227" s="20">
        <v>1</v>
      </c>
      <c r="O227" s="20">
        <v>100</v>
      </c>
      <c r="P227" s="20">
        <v>1</v>
      </c>
      <c r="Q227" s="20">
        <v>2</v>
      </c>
      <c r="R227" s="20">
        <v>8.1999999999999993</v>
      </c>
      <c r="S227" s="20">
        <v>1</v>
      </c>
      <c r="T227" s="55">
        <v>45107</v>
      </c>
      <c r="U227" s="20"/>
      <c r="V227" s="8"/>
      <c r="W227" s="8"/>
      <c r="X227" s="8"/>
    </row>
    <row r="228" spans="1:396" s="83" customFormat="1">
      <c r="A228" s="25" t="s">
        <v>259</v>
      </c>
      <c r="B228" s="25" t="s">
        <v>259</v>
      </c>
      <c r="C228" s="25" t="s">
        <v>294</v>
      </c>
      <c r="D228" s="25">
        <v>2.5</v>
      </c>
      <c r="E228" s="25" t="s">
        <v>382</v>
      </c>
      <c r="F228" s="25" t="s">
        <v>4095</v>
      </c>
      <c r="G228" s="25">
        <v>2.5</v>
      </c>
      <c r="H228" s="25" t="s">
        <v>382</v>
      </c>
      <c r="I228" s="25">
        <v>3.83</v>
      </c>
      <c r="J228" s="25" t="s">
        <v>4095</v>
      </c>
      <c r="K228" s="25">
        <v>0</v>
      </c>
      <c r="L228" s="25" t="s">
        <v>3984</v>
      </c>
      <c r="M228" s="25">
        <v>3</v>
      </c>
      <c r="N228" s="25">
        <v>1</v>
      </c>
      <c r="O228" s="25">
        <v>100</v>
      </c>
      <c r="P228" s="25">
        <v>1</v>
      </c>
      <c r="Q228" s="25">
        <v>2</v>
      </c>
      <c r="R228" s="25">
        <v>11.5</v>
      </c>
      <c r="S228" s="25">
        <v>1</v>
      </c>
      <c r="T228" s="61">
        <v>45107</v>
      </c>
      <c r="U228" s="25"/>
      <c r="V228" s="8"/>
      <c r="W228" s="8"/>
      <c r="X228" s="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</row>
    <row r="229" spans="1:396">
      <c r="A229" s="20" t="s">
        <v>1031</v>
      </c>
      <c r="B229" s="20" t="s">
        <v>768</v>
      </c>
      <c r="C229" s="20" t="s">
        <v>294</v>
      </c>
      <c r="D229" s="20">
        <v>2.5</v>
      </c>
      <c r="E229" s="20" t="s">
        <v>332</v>
      </c>
      <c r="F229" s="20" t="s">
        <v>4096</v>
      </c>
      <c r="G229" s="20">
        <v>2.5</v>
      </c>
      <c r="H229" s="20" t="s">
        <v>382</v>
      </c>
      <c r="I229" s="20">
        <v>1.67</v>
      </c>
      <c r="J229" s="20" t="s">
        <v>4096</v>
      </c>
      <c r="K229" s="20">
        <v>0</v>
      </c>
      <c r="L229" s="20" t="s">
        <v>4003</v>
      </c>
      <c r="M229" s="20">
        <v>3</v>
      </c>
      <c r="N229" s="20">
        <v>1</v>
      </c>
      <c r="O229" s="20">
        <v>100</v>
      </c>
      <c r="P229" s="20">
        <v>1</v>
      </c>
      <c r="Q229" s="20">
        <v>2</v>
      </c>
      <c r="R229" s="20">
        <v>5</v>
      </c>
      <c r="S229" s="20">
        <v>1</v>
      </c>
      <c r="T229" s="55">
        <v>45107</v>
      </c>
      <c r="U229" s="20"/>
      <c r="V229" s="8"/>
      <c r="W229" s="8"/>
      <c r="X229" s="8"/>
    </row>
    <row r="230" spans="1:396" s="83" customFormat="1">
      <c r="A230" s="25" t="s">
        <v>1031</v>
      </c>
      <c r="B230" s="25" t="s">
        <v>269</v>
      </c>
      <c r="C230" s="25" t="s">
        <v>294</v>
      </c>
      <c r="D230" s="25">
        <v>5</v>
      </c>
      <c r="E230" s="25" t="s">
        <v>332</v>
      </c>
      <c r="F230" s="25" t="s">
        <v>4097</v>
      </c>
      <c r="G230" s="25">
        <v>5</v>
      </c>
      <c r="H230" s="25" t="s">
        <v>382</v>
      </c>
      <c r="I230" s="25">
        <v>1.5</v>
      </c>
      <c r="J230" s="25" t="s">
        <v>4097</v>
      </c>
      <c r="K230" s="25">
        <v>0</v>
      </c>
      <c r="L230" s="25" t="s">
        <v>3998</v>
      </c>
      <c r="M230" s="25">
        <v>5</v>
      </c>
      <c r="N230" s="25">
        <v>1</v>
      </c>
      <c r="O230" s="25">
        <v>100</v>
      </c>
      <c r="P230" s="25">
        <v>1</v>
      </c>
      <c r="Q230" s="25">
        <v>2</v>
      </c>
      <c r="R230" s="25">
        <v>7.5</v>
      </c>
      <c r="S230" s="25">
        <v>1</v>
      </c>
      <c r="T230" s="61">
        <v>45107</v>
      </c>
      <c r="U230" s="25"/>
      <c r="V230" s="8"/>
      <c r="W230" s="8"/>
      <c r="X230" s="8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</row>
    <row r="231" spans="1:396">
      <c r="A231" s="20" t="s">
        <v>1031</v>
      </c>
      <c r="B231" s="20" t="s">
        <v>1031</v>
      </c>
      <c r="C231" s="20" t="s">
        <v>294</v>
      </c>
      <c r="D231" s="20">
        <v>2.5</v>
      </c>
      <c r="E231" s="20" t="s">
        <v>382</v>
      </c>
      <c r="F231" s="20" t="s">
        <v>4098</v>
      </c>
      <c r="G231" s="20">
        <v>2.5</v>
      </c>
      <c r="H231" s="20" t="s">
        <v>382</v>
      </c>
      <c r="I231" s="20">
        <v>1.38</v>
      </c>
      <c r="J231" s="20" t="s">
        <v>4098</v>
      </c>
      <c r="K231" s="20">
        <v>0</v>
      </c>
      <c r="L231" s="20" t="s">
        <v>3986</v>
      </c>
      <c r="M231" s="20">
        <v>3</v>
      </c>
      <c r="N231" s="20">
        <v>1</v>
      </c>
      <c r="O231" s="20">
        <v>100</v>
      </c>
      <c r="P231" s="20">
        <v>1</v>
      </c>
      <c r="Q231" s="20">
        <v>2</v>
      </c>
      <c r="R231" s="20">
        <v>4.13</v>
      </c>
      <c r="S231" s="20">
        <v>1</v>
      </c>
      <c r="T231" s="55">
        <v>45107</v>
      </c>
      <c r="U231" s="20"/>
      <c r="V231" s="8"/>
      <c r="W231" s="8"/>
      <c r="X231" s="8"/>
    </row>
    <row r="232" spans="1:396" s="83" customFormat="1">
      <c r="A232" s="25" t="s">
        <v>768</v>
      </c>
      <c r="B232" s="25" t="s">
        <v>768</v>
      </c>
      <c r="C232" s="25" t="s">
        <v>294</v>
      </c>
      <c r="D232" s="25">
        <v>2.5</v>
      </c>
      <c r="E232" s="25" t="s">
        <v>382</v>
      </c>
      <c r="F232" s="25" t="s">
        <v>4096</v>
      </c>
      <c r="G232" s="25">
        <v>2.5</v>
      </c>
      <c r="H232" s="25" t="s">
        <v>382</v>
      </c>
      <c r="I232" s="25">
        <v>1.67</v>
      </c>
      <c r="J232" s="25" t="s">
        <v>4096</v>
      </c>
      <c r="K232" s="25">
        <v>0</v>
      </c>
      <c r="L232" s="25" t="s">
        <v>4003</v>
      </c>
      <c r="M232" s="25">
        <v>3</v>
      </c>
      <c r="N232" s="25">
        <v>1</v>
      </c>
      <c r="O232" s="25">
        <v>100</v>
      </c>
      <c r="P232" s="25">
        <v>1</v>
      </c>
      <c r="Q232" s="25">
        <v>2</v>
      </c>
      <c r="R232" s="25">
        <v>5</v>
      </c>
      <c r="S232" s="25">
        <v>1</v>
      </c>
      <c r="T232" s="61">
        <v>45107</v>
      </c>
      <c r="U232" s="25"/>
      <c r="V232" s="8"/>
      <c r="W232" s="8"/>
      <c r="X232" s="8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</row>
    <row r="233" spans="1:396">
      <c r="A233" s="20" t="s">
        <v>729</v>
      </c>
      <c r="B233" s="20" t="s">
        <v>729</v>
      </c>
      <c r="C233" s="20" t="s">
        <v>294</v>
      </c>
      <c r="D233" s="20">
        <v>5</v>
      </c>
      <c r="E233" s="20" t="s">
        <v>382</v>
      </c>
      <c r="F233" s="20" t="s">
        <v>4099</v>
      </c>
      <c r="G233" s="20">
        <v>5</v>
      </c>
      <c r="H233" s="20" t="s">
        <v>382</v>
      </c>
      <c r="I233" s="20">
        <v>1.3</v>
      </c>
      <c r="J233" s="20" t="s">
        <v>4099</v>
      </c>
      <c r="K233" s="20">
        <v>0</v>
      </c>
      <c r="L233" s="20" t="s">
        <v>3998</v>
      </c>
      <c r="M233" s="20">
        <v>5</v>
      </c>
      <c r="N233" s="20">
        <v>1</v>
      </c>
      <c r="O233" s="20">
        <v>100</v>
      </c>
      <c r="P233" s="20">
        <v>1</v>
      </c>
      <c r="Q233" s="20">
        <v>2</v>
      </c>
      <c r="R233" s="20">
        <v>6.5</v>
      </c>
      <c r="S233" s="20">
        <v>1</v>
      </c>
      <c r="T233" s="55">
        <v>45107</v>
      </c>
      <c r="U233" s="20"/>
      <c r="V233" s="8"/>
      <c r="W233" s="8"/>
      <c r="X233" s="8"/>
    </row>
    <row r="234" spans="1:396" s="83" customFormat="1">
      <c r="A234" s="25" t="s">
        <v>729</v>
      </c>
      <c r="B234" s="25" t="s">
        <v>4100</v>
      </c>
      <c r="C234" s="25" t="s">
        <v>294</v>
      </c>
      <c r="D234" s="25">
        <v>2.5</v>
      </c>
      <c r="E234" s="25" t="s">
        <v>382</v>
      </c>
      <c r="F234" s="25" t="s">
        <v>4101</v>
      </c>
      <c r="G234" s="25">
        <v>2.5</v>
      </c>
      <c r="H234" s="25" t="s">
        <v>382</v>
      </c>
      <c r="I234" s="25">
        <v>1.19</v>
      </c>
      <c r="J234" s="25" t="s">
        <v>4101</v>
      </c>
      <c r="K234" s="25">
        <v>0</v>
      </c>
      <c r="L234" s="25" t="s">
        <v>3986</v>
      </c>
      <c r="M234" s="25">
        <v>3</v>
      </c>
      <c r="N234" s="25">
        <v>1</v>
      </c>
      <c r="O234" s="25">
        <v>100</v>
      </c>
      <c r="P234" s="25">
        <v>1</v>
      </c>
      <c r="Q234" s="25">
        <v>2</v>
      </c>
      <c r="R234" s="25">
        <v>3.58</v>
      </c>
      <c r="S234" s="25">
        <v>1</v>
      </c>
      <c r="T234" s="61">
        <v>45107</v>
      </c>
      <c r="U234" s="25"/>
      <c r="V234" s="8"/>
      <c r="W234" s="8"/>
      <c r="X234" s="8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</row>
    <row r="235" spans="1:396">
      <c r="A235" s="20" t="s">
        <v>1304</v>
      </c>
      <c r="B235" s="20" t="s">
        <v>4102</v>
      </c>
      <c r="C235" s="20" t="s">
        <v>294</v>
      </c>
      <c r="D235" s="20">
        <v>5</v>
      </c>
      <c r="E235" s="20" t="s">
        <v>332</v>
      </c>
      <c r="F235" s="20" t="s">
        <v>4103</v>
      </c>
      <c r="G235" s="20">
        <v>5</v>
      </c>
      <c r="H235" s="20" t="s">
        <v>382</v>
      </c>
      <c r="I235" s="20">
        <v>3.06</v>
      </c>
      <c r="J235" s="20" t="s">
        <v>4103</v>
      </c>
      <c r="K235" s="20">
        <v>0</v>
      </c>
      <c r="L235" s="20" t="s">
        <v>232</v>
      </c>
      <c r="M235" s="20">
        <v>5</v>
      </c>
      <c r="N235" s="20">
        <v>1</v>
      </c>
      <c r="O235" s="20">
        <v>100</v>
      </c>
      <c r="P235" s="20">
        <v>1</v>
      </c>
      <c r="Q235" s="20">
        <v>2</v>
      </c>
      <c r="R235" s="20">
        <v>15.3</v>
      </c>
      <c r="S235" s="20">
        <v>1</v>
      </c>
      <c r="T235" s="55">
        <v>45107</v>
      </c>
      <c r="U235" s="20"/>
      <c r="V235" s="8"/>
      <c r="W235" s="8"/>
      <c r="X235" s="8"/>
    </row>
    <row r="236" spans="1:396" s="83" customFormat="1">
      <c r="A236" s="25" t="s">
        <v>1304</v>
      </c>
      <c r="B236" s="25" t="s">
        <v>1304</v>
      </c>
      <c r="C236" s="25" t="s">
        <v>294</v>
      </c>
      <c r="D236" s="25">
        <v>2.5</v>
      </c>
      <c r="E236" s="25" t="s">
        <v>332</v>
      </c>
      <c r="F236" s="25" t="s">
        <v>4104</v>
      </c>
      <c r="G236" s="25">
        <v>2.5</v>
      </c>
      <c r="H236" s="25" t="s">
        <v>382</v>
      </c>
      <c r="I236" s="25">
        <v>2.81</v>
      </c>
      <c r="J236" s="25" t="s">
        <v>4104</v>
      </c>
      <c r="K236" s="25">
        <v>0</v>
      </c>
      <c r="L236" s="25" t="s">
        <v>3984</v>
      </c>
      <c r="M236" s="25">
        <v>3</v>
      </c>
      <c r="N236" s="25">
        <v>1</v>
      </c>
      <c r="O236" s="25">
        <v>100</v>
      </c>
      <c r="P236" s="25">
        <v>1</v>
      </c>
      <c r="Q236" s="25">
        <v>2</v>
      </c>
      <c r="R236" s="25">
        <v>8.42</v>
      </c>
      <c r="S236" s="25">
        <v>1</v>
      </c>
      <c r="T236" s="61">
        <v>45107</v>
      </c>
      <c r="U236" s="25"/>
      <c r="V236" s="8"/>
      <c r="W236" s="8"/>
      <c r="X236" s="8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</row>
    <row r="237" spans="1:396">
      <c r="A237" s="20" t="s">
        <v>330</v>
      </c>
      <c r="B237" s="20" t="s">
        <v>4105</v>
      </c>
      <c r="C237" s="20" t="s">
        <v>294</v>
      </c>
      <c r="D237" s="20">
        <v>1</v>
      </c>
      <c r="E237" s="20" t="s">
        <v>332</v>
      </c>
      <c r="F237" s="20" t="s">
        <v>2907</v>
      </c>
      <c r="G237" s="20">
        <v>1</v>
      </c>
      <c r="H237" s="20" t="s">
        <v>295</v>
      </c>
      <c r="I237" s="20">
        <v>0.78</v>
      </c>
      <c r="J237" s="20" t="s">
        <v>2907</v>
      </c>
      <c r="K237" s="20">
        <v>0</v>
      </c>
      <c r="L237" s="20" t="s">
        <v>4106</v>
      </c>
      <c r="M237" s="20">
        <v>1</v>
      </c>
      <c r="N237" s="20">
        <v>1</v>
      </c>
      <c r="O237" s="20">
        <v>100</v>
      </c>
      <c r="P237" s="20">
        <v>1</v>
      </c>
      <c r="Q237" s="20">
        <v>2</v>
      </c>
      <c r="R237" s="20">
        <v>0.78</v>
      </c>
      <c r="S237" s="20">
        <v>1</v>
      </c>
      <c r="T237" s="55">
        <v>45107</v>
      </c>
      <c r="U237" s="20"/>
      <c r="V237" s="8"/>
      <c r="W237" s="8"/>
      <c r="X237" s="8"/>
    </row>
    <row r="238" spans="1:396" s="83" customFormat="1">
      <c r="A238" s="25" t="s">
        <v>330</v>
      </c>
      <c r="B238" s="25" t="s">
        <v>4107</v>
      </c>
      <c r="C238" s="25" t="s">
        <v>294</v>
      </c>
      <c r="D238" s="25">
        <v>12</v>
      </c>
      <c r="E238" s="25" t="s">
        <v>295</v>
      </c>
      <c r="F238" s="25" t="s">
        <v>4108</v>
      </c>
      <c r="G238" s="25">
        <v>12</v>
      </c>
      <c r="H238" s="25" t="s">
        <v>295</v>
      </c>
      <c r="I238" s="25">
        <v>0.63</v>
      </c>
      <c r="J238" s="25" t="s">
        <v>4108</v>
      </c>
      <c r="K238" s="25">
        <v>0</v>
      </c>
      <c r="L238" s="25" t="s">
        <v>4109</v>
      </c>
      <c r="M238" s="25">
        <v>12</v>
      </c>
      <c r="N238" s="25">
        <v>1</v>
      </c>
      <c r="O238" s="25">
        <v>100</v>
      </c>
      <c r="P238" s="25">
        <v>1</v>
      </c>
      <c r="Q238" s="25">
        <v>2</v>
      </c>
      <c r="R238" s="25">
        <v>7.5</v>
      </c>
      <c r="S238" s="25">
        <v>1</v>
      </c>
      <c r="T238" s="61">
        <v>45107</v>
      </c>
      <c r="U238" s="25"/>
      <c r="V238" s="8"/>
      <c r="W238" s="8"/>
      <c r="X238" s="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</row>
    <row r="239" spans="1:396">
      <c r="A239" s="20" t="s">
        <v>632</v>
      </c>
      <c r="B239" s="20" t="s">
        <v>632</v>
      </c>
      <c r="C239" s="20" t="s">
        <v>294</v>
      </c>
      <c r="D239" s="20">
        <v>1</v>
      </c>
      <c r="E239" s="20" t="s">
        <v>382</v>
      </c>
      <c r="F239" s="20" t="s">
        <v>3234</v>
      </c>
      <c r="G239" s="20">
        <v>1</v>
      </c>
      <c r="H239" s="20" t="s">
        <v>382</v>
      </c>
      <c r="I239" s="20">
        <v>7.85</v>
      </c>
      <c r="J239" s="20" t="s">
        <v>3234</v>
      </c>
      <c r="K239" s="20">
        <v>0</v>
      </c>
      <c r="L239" s="20" t="s">
        <v>4110</v>
      </c>
      <c r="M239" s="20">
        <v>1</v>
      </c>
      <c r="N239" s="20">
        <v>1</v>
      </c>
      <c r="O239" s="20">
        <v>100</v>
      </c>
      <c r="P239" s="20">
        <v>1</v>
      </c>
      <c r="Q239" s="20">
        <v>2</v>
      </c>
      <c r="R239" s="20">
        <v>7.85</v>
      </c>
      <c r="S239" s="20">
        <v>1</v>
      </c>
      <c r="T239" s="55">
        <v>45107</v>
      </c>
      <c r="U239" s="20"/>
      <c r="V239" s="8"/>
      <c r="W239" s="8"/>
      <c r="X239" s="8"/>
    </row>
    <row r="240" spans="1:396" s="83" customFormat="1">
      <c r="A240" s="25" t="s">
        <v>632</v>
      </c>
      <c r="B240" s="25" t="s">
        <v>4111</v>
      </c>
      <c r="C240" s="25" t="s">
        <v>294</v>
      </c>
      <c r="D240" s="25">
        <v>1</v>
      </c>
      <c r="E240" s="25" t="s">
        <v>295</v>
      </c>
      <c r="F240" s="25" t="s">
        <v>4112</v>
      </c>
      <c r="G240" s="25">
        <v>1</v>
      </c>
      <c r="H240" s="25" t="s">
        <v>295</v>
      </c>
      <c r="I240" s="25">
        <v>4.91</v>
      </c>
      <c r="J240" s="25" t="s">
        <v>4112</v>
      </c>
      <c r="K240" s="25">
        <v>0</v>
      </c>
      <c r="L240" s="25" t="s">
        <v>3781</v>
      </c>
      <c r="M240" s="25">
        <v>1</v>
      </c>
      <c r="N240" s="25">
        <v>1</v>
      </c>
      <c r="O240" s="25">
        <v>100</v>
      </c>
      <c r="P240" s="25">
        <v>1</v>
      </c>
      <c r="Q240" s="25">
        <v>2</v>
      </c>
      <c r="R240" s="25">
        <v>4.91</v>
      </c>
      <c r="S240" s="25">
        <v>1</v>
      </c>
      <c r="T240" s="61">
        <v>45107</v>
      </c>
      <c r="U240" s="25"/>
      <c r="V240" s="8"/>
      <c r="W240" s="8"/>
      <c r="X240" s="8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</row>
    <row r="241" spans="1:396">
      <c r="A241" s="20" t="s">
        <v>335</v>
      </c>
      <c r="B241" s="20" t="s">
        <v>335</v>
      </c>
      <c r="C241" s="20" t="s">
        <v>294</v>
      </c>
      <c r="D241" s="20">
        <v>10</v>
      </c>
      <c r="E241" s="20" t="s">
        <v>295</v>
      </c>
      <c r="F241" s="20" t="s">
        <v>4113</v>
      </c>
      <c r="G241" s="20">
        <v>10</v>
      </c>
      <c r="H241" s="20" t="s">
        <v>295</v>
      </c>
      <c r="I241" s="20">
        <v>1.1499999999999999</v>
      </c>
      <c r="J241" s="20" t="s">
        <v>4113</v>
      </c>
      <c r="K241" s="20">
        <v>0</v>
      </c>
      <c r="L241" s="20" t="s">
        <v>4114</v>
      </c>
      <c r="M241" s="20">
        <v>10</v>
      </c>
      <c r="N241" s="20">
        <v>1</v>
      </c>
      <c r="O241" s="20">
        <v>99</v>
      </c>
      <c r="P241" s="20">
        <v>1</v>
      </c>
      <c r="Q241" s="20">
        <v>2</v>
      </c>
      <c r="R241" s="20">
        <v>11.5</v>
      </c>
      <c r="S241" s="20">
        <v>1</v>
      </c>
      <c r="T241" s="55">
        <v>45107</v>
      </c>
      <c r="U241" s="20"/>
      <c r="V241" s="8"/>
      <c r="W241" s="8"/>
      <c r="X241" s="8"/>
    </row>
    <row r="242" spans="1:396" s="83" customFormat="1">
      <c r="A242" s="25" t="s">
        <v>335</v>
      </c>
      <c r="B242" s="25" t="s">
        <v>4115</v>
      </c>
      <c r="C242" s="25" t="s">
        <v>294</v>
      </c>
      <c r="D242" s="25">
        <v>1</v>
      </c>
      <c r="E242" s="25" t="s">
        <v>332</v>
      </c>
      <c r="F242" s="25" t="s">
        <v>4116</v>
      </c>
      <c r="G242" s="25">
        <v>1</v>
      </c>
      <c r="H242" s="25" t="s">
        <v>295</v>
      </c>
      <c r="I242" s="25">
        <v>1.44</v>
      </c>
      <c r="J242" s="25" t="s">
        <v>4116</v>
      </c>
      <c r="K242" s="25">
        <v>0</v>
      </c>
      <c r="L242" s="25" t="s">
        <v>3781</v>
      </c>
      <c r="M242" s="25">
        <v>1</v>
      </c>
      <c r="N242" s="25">
        <v>1</v>
      </c>
      <c r="O242" s="25">
        <v>100</v>
      </c>
      <c r="P242" s="25">
        <v>1</v>
      </c>
      <c r="Q242" s="25">
        <v>2</v>
      </c>
      <c r="R242" s="25">
        <v>1.44</v>
      </c>
      <c r="S242" s="25">
        <v>1</v>
      </c>
      <c r="T242" s="61">
        <v>45107</v>
      </c>
      <c r="U242" s="25"/>
      <c r="V242" s="8"/>
      <c r="W242" s="8"/>
      <c r="X242" s="8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</row>
    <row r="243" spans="1:396">
      <c r="A243" s="20" t="s">
        <v>1228</v>
      </c>
      <c r="B243" s="20" t="s">
        <v>1228</v>
      </c>
      <c r="C243" s="20" t="s">
        <v>294</v>
      </c>
      <c r="D243" s="20">
        <v>16</v>
      </c>
      <c r="E243" s="20" t="s">
        <v>295</v>
      </c>
      <c r="F243" s="20" t="s">
        <v>3348</v>
      </c>
      <c r="G243" s="20">
        <v>16</v>
      </c>
      <c r="H243" s="20" t="s">
        <v>295</v>
      </c>
      <c r="I243" s="20">
        <v>0.85</v>
      </c>
      <c r="J243" s="20" t="s">
        <v>3348</v>
      </c>
      <c r="K243" s="20">
        <v>0</v>
      </c>
      <c r="L243" s="20" t="s">
        <v>4117</v>
      </c>
      <c r="M243" s="20">
        <v>16</v>
      </c>
      <c r="N243" s="20">
        <v>1</v>
      </c>
      <c r="O243" s="20">
        <v>100</v>
      </c>
      <c r="P243" s="20">
        <v>1</v>
      </c>
      <c r="Q243" s="20">
        <v>2</v>
      </c>
      <c r="R243" s="20">
        <v>13.6</v>
      </c>
      <c r="S243" s="20">
        <v>1</v>
      </c>
      <c r="T243" s="55">
        <v>45107</v>
      </c>
      <c r="U243" s="20"/>
      <c r="V243" s="8"/>
      <c r="W243" s="8"/>
      <c r="X243" s="8"/>
    </row>
    <row r="244" spans="1:396" s="83" customFormat="1">
      <c r="A244" s="25" t="s">
        <v>208</v>
      </c>
      <c r="B244" s="25" t="s">
        <v>4118</v>
      </c>
      <c r="C244" s="25" t="s">
        <v>294</v>
      </c>
      <c r="D244" s="25">
        <v>1</v>
      </c>
      <c r="E244" s="25" t="s">
        <v>295</v>
      </c>
      <c r="F244" s="25" t="s">
        <v>4119</v>
      </c>
      <c r="G244" s="25">
        <v>1</v>
      </c>
      <c r="H244" s="25" t="s">
        <v>295</v>
      </c>
      <c r="I244" s="25">
        <v>0.75</v>
      </c>
      <c r="J244" s="25" t="s">
        <v>4119</v>
      </c>
      <c r="K244" s="25">
        <v>0</v>
      </c>
      <c r="L244" s="25" t="s">
        <v>3823</v>
      </c>
      <c r="M244" s="25">
        <v>1</v>
      </c>
      <c r="N244" s="25">
        <v>1</v>
      </c>
      <c r="O244" s="25">
        <v>100</v>
      </c>
      <c r="P244" s="25">
        <v>1</v>
      </c>
      <c r="Q244" s="25">
        <v>2</v>
      </c>
      <c r="R244" s="25">
        <v>0.75</v>
      </c>
      <c r="S244" s="25">
        <v>1</v>
      </c>
      <c r="T244" s="61">
        <v>45107</v>
      </c>
      <c r="U244" s="25"/>
      <c r="V244" s="8"/>
      <c r="W244" s="8"/>
      <c r="X244" s="8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</row>
    <row r="245" spans="1:396">
      <c r="A245" s="20" t="s">
        <v>208</v>
      </c>
      <c r="B245" s="20" t="s">
        <v>208</v>
      </c>
      <c r="C245" s="20" t="s">
        <v>294</v>
      </c>
      <c r="D245" s="20">
        <v>12</v>
      </c>
      <c r="E245" s="20" t="s">
        <v>295</v>
      </c>
      <c r="F245" s="20" t="s">
        <v>4120</v>
      </c>
      <c r="G245" s="20">
        <v>12</v>
      </c>
      <c r="H245" s="20" t="s">
        <v>295</v>
      </c>
      <c r="I245" s="20">
        <v>0.6</v>
      </c>
      <c r="J245" s="20" t="s">
        <v>4120</v>
      </c>
      <c r="K245" s="20">
        <v>0</v>
      </c>
      <c r="L245" s="20" t="s">
        <v>4109</v>
      </c>
      <c r="M245" s="20">
        <v>12</v>
      </c>
      <c r="N245" s="20">
        <v>1</v>
      </c>
      <c r="O245" s="20">
        <v>96</v>
      </c>
      <c r="P245" s="20">
        <v>1</v>
      </c>
      <c r="Q245" s="20">
        <v>2</v>
      </c>
      <c r="R245" s="20">
        <v>7.2</v>
      </c>
      <c r="S245" s="20">
        <v>1</v>
      </c>
      <c r="T245" s="55">
        <v>45107</v>
      </c>
      <c r="U245" s="20"/>
      <c r="V245" s="8"/>
      <c r="W245" s="8"/>
      <c r="X245" s="8"/>
    </row>
    <row r="246" spans="1:396" s="83" customFormat="1">
      <c r="A246" s="25" t="s">
        <v>489</v>
      </c>
      <c r="B246" s="25" t="s">
        <v>489</v>
      </c>
      <c r="C246" s="25" t="s">
        <v>294</v>
      </c>
      <c r="D246" s="25">
        <v>8</v>
      </c>
      <c r="E246" s="25" t="s">
        <v>295</v>
      </c>
      <c r="F246" s="25" t="s">
        <v>3467</v>
      </c>
      <c r="G246" s="25">
        <v>8</v>
      </c>
      <c r="H246" s="25" t="s">
        <v>295</v>
      </c>
      <c r="I246" s="25">
        <v>2.1</v>
      </c>
      <c r="J246" s="25" t="s">
        <v>3467</v>
      </c>
      <c r="K246" s="25">
        <v>0</v>
      </c>
      <c r="L246" s="25" t="s">
        <v>3841</v>
      </c>
      <c r="M246" s="25">
        <v>8</v>
      </c>
      <c r="N246" s="25">
        <v>1</v>
      </c>
      <c r="O246" s="25">
        <v>100</v>
      </c>
      <c r="P246" s="25">
        <v>1</v>
      </c>
      <c r="Q246" s="25">
        <v>2</v>
      </c>
      <c r="R246" s="25">
        <v>16.8</v>
      </c>
      <c r="S246" s="25">
        <v>1</v>
      </c>
      <c r="T246" s="61">
        <v>45107</v>
      </c>
      <c r="U246" s="25"/>
      <c r="V246" s="8"/>
      <c r="W246" s="8"/>
      <c r="X246" s="8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</row>
    <row r="247" spans="1:396">
      <c r="A247" s="20" t="s">
        <v>489</v>
      </c>
      <c r="B247" s="20" t="s">
        <v>4121</v>
      </c>
      <c r="C247" s="20" t="s">
        <v>294</v>
      </c>
      <c r="D247" s="20">
        <v>1</v>
      </c>
      <c r="E247" s="20" t="s">
        <v>295</v>
      </c>
      <c r="F247" s="20" t="s">
        <v>4122</v>
      </c>
      <c r="G247" s="20">
        <v>1</v>
      </c>
      <c r="H247" s="20" t="s">
        <v>295</v>
      </c>
      <c r="I247" s="20">
        <v>2.63</v>
      </c>
      <c r="J247" s="20" t="s">
        <v>4122</v>
      </c>
      <c r="K247" s="20">
        <v>0</v>
      </c>
      <c r="L247" s="20" t="s">
        <v>3823</v>
      </c>
      <c r="M247" s="20">
        <v>1</v>
      </c>
      <c r="N247" s="20">
        <v>1</v>
      </c>
      <c r="O247" s="20">
        <v>100</v>
      </c>
      <c r="P247" s="20">
        <v>1</v>
      </c>
      <c r="Q247" s="20">
        <v>2</v>
      </c>
      <c r="R247" s="20">
        <v>2.63</v>
      </c>
      <c r="S247" s="20">
        <v>1</v>
      </c>
      <c r="T247" s="55">
        <v>45107</v>
      </c>
      <c r="U247" s="20"/>
      <c r="V247" s="8"/>
      <c r="W247" s="8"/>
      <c r="X247" s="8"/>
    </row>
    <row r="248" spans="1:396" s="83" customFormat="1">
      <c r="A248" s="25" t="s">
        <v>218</v>
      </c>
      <c r="B248" s="25" t="s">
        <v>4123</v>
      </c>
      <c r="C248" s="25" t="s">
        <v>294</v>
      </c>
      <c r="D248" s="25">
        <v>6</v>
      </c>
      <c r="E248" s="25" t="s">
        <v>295</v>
      </c>
      <c r="F248" s="25" t="s">
        <v>4124</v>
      </c>
      <c r="G248" s="25">
        <v>6</v>
      </c>
      <c r="H248" s="25" t="s">
        <v>295</v>
      </c>
      <c r="I248" s="25">
        <v>2.58</v>
      </c>
      <c r="J248" s="25" t="s">
        <v>4124</v>
      </c>
      <c r="K248" s="25">
        <v>0</v>
      </c>
      <c r="L248" s="25" t="s">
        <v>4125</v>
      </c>
      <c r="M248" s="25">
        <v>6</v>
      </c>
      <c r="N248" s="25">
        <v>1</v>
      </c>
      <c r="O248" s="25">
        <v>100</v>
      </c>
      <c r="P248" s="25">
        <v>1</v>
      </c>
      <c r="Q248" s="25">
        <v>2</v>
      </c>
      <c r="R248" s="25">
        <v>15.5</v>
      </c>
      <c r="S248" s="25">
        <v>1</v>
      </c>
      <c r="T248" s="61">
        <v>45107</v>
      </c>
      <c r="U248" s="25"/>
      <c r="V248" s="8"/>
      <c r="W248" s="8"/>
      <c r="X248" s="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</row>
    <row r="249" spans="1:396">
      <c r="A249" s="20" t="s">
        <v>218</v>
      </c>
      <c r="B249" s="20" t="s">
        <v>218</v>
      </c>
      <c r="C249" s="20" t="s">
        <v>294</v>
      </c>
      <c r="D249" s="20">
        <v>10</v>
      </c>
      <c r="E249" s="20" t="s">
        <v>295</v>
      </c>
      <c r="F249" s="20" t="s">
        <v>3337</v>
      </c>
      <c r="G249" s="20">
        <v>10</v>
      </c>
      <c r="H249" s="20" t="s">
        <v>295</v>
      </c>
      <c r="I249" s="20">
        <v>1.0900000000000001</v>
      </c>
      <c r="J249" s="20" t="s">
        <v>3337</v>
      </c>
      <c r="K249" s="20">
        <v>0</v>
      </c>
      <c r="L249" s="20" t="s">
        <v>3777</v>
      </c>
      <c r="M249" s="20">
        <v>10</v>
      </c>
      <c r="N249" s="20">
        <v>1</v>
      </c>
      <c r="O249" s="20">
        <v>100</v>
      </c>
      <c r="P249" s="20">
        <v>1</v>
      </c>
      <c r="Q249" s="20">
        <v>2</v>
      </c>
      <c r="R249" s="20">
        <v>10.9</v>
      </c>
      <c r="S249" s="20">
        <v>1</v>
      </c>
      <c r="T249" s="55">
        <v>45107</v>
      </c>
      <c r="U249" s="20"/>
      <c r="V249" s="8"/>
      <c r="W249" s="8"/>
      <c r="X249" s="8"/>
    </row>
    <row r="250" spans="1:396" s="83" customFormat="1">
      <c r="A250" s="25" t="s">
        <v>218</v>
      </c>
      <c r="B250" s="25" t="s">
        <v>4126</v>
      </c>
      <c r="C250" s="25" t="s">
        <v>294</v>
      </c>
      <c r="D250" s="25">
        <v>1</v>
      </c>
      <c r="E250" s="25" t="s">
        <v>295</v>
      </c>
      <c r="F250" s="25" t="s">
        <v>4127</v>
      </c>
      <c r="G250" s="25">
        <v>1</v>
      </c>
      <c r="H250" s="25" t="s">
        <v>295</v>
      </c>
      <c r="I250" s="25">
        <v>1.36</v>
      </c>
      <c r="J250" s="25" t="s">
        <v>4127</v>
      </c>
      <c r="K250" s="25">
        <v>0</v>
      </c>
      <c r="L250" s="25" t="s">
        <v>3823</v>
      </c>
      <c r="M250" s="25">
        <v>1</v>
      </c>
      <c r="N250" s="25">
        <v>1</v>
      </c>
      <c r="O250" s="25">
        <v>100</v>
      </c>
      <c r="P250" s="25">
        <v>1</v>
      </c>
      <c r="Q250" s="25">
        <v>2</v>
      </c>
      <c r="R250" s="25">
        <v>1.36</v>
      </c>
      <c r="S250" s="25">
        <v>1</v>
      </c>
      <c r="T250" s="61">
        <v>45107</v>
      </c>
      <c r="U250" s="25"/>
      <c r="V250" s="8"/>
      <c r="W250" s="8"/>
      <c r="X250" s="8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</row>
    <row r="251" spans="1:396">
      <c r="A251" s="20" t="s">
        <v>3007</v>
      </c>
      <c r="B251" s="20" t="s">
        <v>3007</v>
      </c>
      <c r="C251" s="20" t="s">
        <v>294</v>
      </c>
      <c r="D251" s="20">
        <v>8</v>
      </c>
      <c r="E251" s="20" t="s">
        <v>295</v>
      </c>
      <c r="F251" s="20" t="s">
        <v>4128</v>
      </c>
      <c r="G251" s="20">
        <v>8</v>
      </c>
      <c r="H251" s="20" t="s">
        <v>295</v>
      </c>
      <c r="I251" s="20">
        <v>2.63</v>
      </c>
      <c r="J251" s="20" t="s">
        <v>4128</v>
      </c>
      <c r="K251" s="20">
        <v>0</v>
      </c>
      <c r="L251" s="20" t="s">
        <v>3841</v>
      </c>
      <c r="M251" s="20">
        <v>8</v>
      </c>
      <c r="N251" s="20">
        <v>1</v>
      </c>
      <c r="O251" s="20">
        <v>100</v>
      </c>
      <c r="P251" s="20">
        <v>1</v>
      </c>
      <c r="Q251" s="20">
        <v>2</v>
      </c>
      <c r="R251" s="20">
        <v>21</v>
      </c>
      <c r="S251" s="20">
        <v>1</v>
      </c>
      <c r="T251" s="55">
        <v>45107</v>
      </c>
      <c r="U251" s="20"/>
      <c r="V251" s="8"/>
      <c r="W251" s="8"/>
      <c r="X251" s="8"/>
    </row>
    <row r="252" spans="1:396" s="83" customFormat="1">
      <c r="A252" s="25" t="s">
        <v>3007</v>
      </c>
      <c r="B252" s="25" t="s">
        <v>4129</v>
      </c>
      <c r="C252" s="25" t="s">
        <v>294</v>
      </c>
      <c r="D252" s="25">
        <v>1</v>
      </c>
      <c r="E252" s="25" t="s">
        <v>295</v>
      </c>
      <c r="F252" s="25" t="s">
        <v>4130</v>
      </c>
      <c r="G252" s="25">
        <v>1</v>
      </c>
      <c r="H252" s="25" t="s">
        <v>295</v>
      </c>
      <c r="I252" s="25">
        <v>3.28</v>
      </c>
      <c r="J252" s="25" t="s">
        <v>4130</v>
      </c>
      <c r="K252" s="25">
        <v>0</v>
      </c>
      <c r="L252" s="25" t="s">
        <v>3823</v>
      </c>
      <c r="M252" s="25">
        <v>1</v>
      </c>
      <c r="N252" s="25">
        <v>1</v>
      </c>
      <c r="O252" s="25">
        <v>100</v>
      </c>
      <c r="P252" s="25">
        <v>1</v>
      </c>
      <c r="Q252" s="25">
        <v>2</v>
      </c>
      <c r="R252" s="25">
        <v>3.28</v>
      </c>
      <c r="S252" s="25">
        <v>1</v>
      </c>
      <c r="T252" s="61">
        <v>45107</v>
      </c>
      <c r="U252" s="25"/>
      <c r="V252" s="8"/>
      <c r="W252" s="8"/>
      <c r="X252" s="8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</row>
    <row r="253" spans="1:396">
      <c r="A253" s="20" t="s">
        <v>314</v>
      </c>
      <c r="B253" s="20" t="s">
        <v>314</v>
      </c>
      <c r="C253" s="20" t="s">
        <v>294</v>
      </c>
      <c r="D253" s="20">
        <v>12</v>
      </c>
      <c r="E253" s="20" t="s">
        <v>295</v>
      </c>
      <c r="F253" s="20" t="s">
        <v>4131</v>
      </c>
      <c r="G253" s="20">
        <v>12</v>
      </c>
      <c r="H253" s="20" t="s">
        <v>295</v>
      </c>
      <c r="I253" s="20">
        <v>0.65</v>
      </c>
      <c r="J253" s="20" t="s">
        <v>4131</v>
      </c>
      <c r="K253" s="20">
        <v>0</v>
      </c>
      <c r="L253" s="20" t="s">
        <v>4109</v>
      </c>
      <c r="M253" s="20">
        <v>12</v>
      </c>
      <c r="N253" s="20">
        <v>1</v>
      </c>
      <c r="O253" s="20">
        <v>100</v>
      </c>
      <c r="P253" s="20">
        <v>1</v>
      </c>
      <c r="Q253" s="20">
        <v>2</v>
      </c>
      <c r="R253" s="20">
        <v>7.8</v>
      </c>
      <c r="S253" s="20">
        <v>1</v>
      </c>
      <c r="T253" s="55">
        <v>45107</v>
      </c>
      <c r="U253" s="20"/>
      <c r="V253" s="8"/>
      <c r="W253" s="8"/>
      <c r="X253" s="8"/>
    </row>
    <row r="254" spans="1:396" s="83" customFormat="1">
      <c r="A254" s="25" t="s">
        <v>314</v>
      </c>
      <c r="B254" s="25" t="s">
        <v>4132</v>
      </c>
      <c r="C254" s="25" t="s">
        <v>294</v>
      </c>
      <c r="D254" s="25">
        <v>1</v>
      </c>
      <c r="E254" s="25" t="s">
        <v>295</v>
      </c>
      <c r="F254" s="25" t="s">
        <v>4133</v>
      </c>
      <c r="G254" s="25">
        <v>1</v>
      </c>
      <c r="H254" s="25" t="s">
        <v>295</v>
      </c>
      <c r="I254" s="25">
        <v>0.81</v>
      </c>
      <c r="J254" s="25" t="s">
        <v>4133</v>
      </c>
      <c r="K254" s="25">
        <v>0</v>
      </c>
      <c r="L254" s="25" t="s">
        <v>3823</v>
      </c>
      <c r="M254" s="25">
        <v>1</v>
      </c>
      <c r="N254" s="25">
        <v>1</v>
      </c>
      <c r="O254" s="25">
        <v>100</v>
      </c>
      <c r="P254" s="25">
        <v>1</v>
      </c>
      <c r="Q254" s="25">
        <v>2</v>
      </c>
      <c r="R254" s="25">
        <v>0.81</v>
      </c>
      <c r="S254" s="25">
        <v>1</v>
      </c>
      <c r="T254" s="61">
        <v>45107</v>
      </c>
      <c r="U254" s="25"/>
      <c r="V254" s="8"/>
      <c r="W254" s="8"/>
      <c r="X254" s="8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</row>
    <row r="255" spans="1:396">
      <c r="A255" s="20" t="s">
        <v>595</v>
      </c>
      <c r="B255" s="20" t="s">
        <v>4134</v>
      </c>
      <c r="C255" s="20" t="s">
        <v>294</v>
      </c>
      <c r="D255" s="20">
        <v>1</v>
      </c>
      <c r="E255" s="20" t="s">
        <v>295</v>
      </c>
      <c r="F255" s="20" t="s">
        <v>4135</v>
      </c>
      <c r="G255" s="20">
        <v>1</v>
      </c>
      <c r="H255" s="20" t="s">
        <v>295</v>
      </c>
      <c r="I255" s="20">
        <v>3.28</v>
      </c>
      <c r="J255" s="20" t="s">
        <v>4135</v>
      </c>
      <c r="K255" s="20">
        <v>0</v>
      </c>
      <c r="L255" s="20" t="s">
        <v>3823</v>
      </c>
      <c r="M255" s="20">
        <v>1</v>
      </c>
      <c r="N255" s="20">
        <v>1</v>
      </c>
      <c r="O255" s="20">
        <v>100</v>
      </c>
      <c r="P255" s="20">
        <v>1</v>
      </c>
      <c r="Q255" s="20">
        <v>2</v>
      </c>
      <c r="R255" s="20">
        <v>3.28</v>
      </c>
      <c r="S255" s="20">
        <v>1</v>
      </c>
      <c r="T255" s="55">
        <v>45107</v>
      </c>
      <c r="U255" s="20"/>
      <c r="V255" s="8"/>
      <c r="W255" s="8"/>
      <c r="X255" s="8"/>
    </row>
    <row r="256" spans="1:396" s="83" customFormat="1">
      <c r="A256" s="25" t="s">
        <v>595</v>
      </c>
      <c r="B256" s="25" t="s">
        <v>595</v>
      </c>
      <c r="C256" s="25" t="s">
        <v>294</v>
      </c>
      <c r="D256" s="25">
        <v>8</v>
      </c>
      <c r="E256" s="25" t="s">
        <v>295</v>
      </c>
      <c r="F256" s="25" t="s">
        <v>4136</v>
      </c>
      <c r="G256" s="25">
        <v>8</v>
      </c>
      <c r="H256" s="25" t="s">
        <v>295</v>
      </c>
      <c r="I256" s="25">
        <v>2.63</v>
      </c>
      <c r="J256" s="25" t="s">
        <v>4136</v>
      </c>
      <c r="K256" s="25">
        <v>0</v>
      </c>
      <c r="L256" s="25" t="s">
        <v>3841</v>
      </c>
      <c r="M256" s="25">
        <v>8</v>
      </c>
      <c r="N256" s="25">
        <v>1</v>
      </c>
      <c r="O256" s="25">
        <v>100</v>
      </c>
      <c r="P256" s="25">
        <v>1</v>
      </c>
      <c r="Q256" s="25">
        <v>2</v>
      </c>
      <c r="R256" s="25">
        <v>21</v>
      </c>
      <c r="S256" s="25">
        <v>1</v>
      </c>
      <c r="T256" s="61">
        <v>45107</v>
      </c>
      <c r="U256" s="25"/>
      <c r="V256" s="8"/>
      <c r="W256" s="8"/>
      <c r="X256" s="8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</row>
    <row r="257" spans="1:396">
      <c r="A257" s="20" t="s">
        <v>216</v>
      </c>
      <c r="B257" s="20" t="s">
        <v>216</v>
      </c>
      <c r="C257" s="20" t="s">
        <v>294</v>
      </c>
      <c r="D257" s="20">
        <v>10</v>
      </c>
      <c r="E257" s="20" t="s">
        <v>295</v>
      </c>
      <c r="F257" s="20" t="s">
        <v>3343</v>
      </c>
      <c r="G257" s="20">
        <v>2</v>
      </c>
      <c r="H257" s="20" t="s">
        <v>295</v>
      </c>
      <c r="I257" s="20">
        <v>0.55000000000000004</v>
      </c>
      <c r="J257" s="20" t="s">
        <v>3343</v>
      </c>
      <c r="K257" s="20">
        <v>0</v>
      </c>
      <c r="L257" s="20" t="s">
        <v>4137</v>
      </c>
      <c r="M257" s="20">
        <v>2</v>
      </c>
      <c r="N257" s="20">
        <v>10</v>
      </c>
      <c r="O257" s="20">
        <v>100</v>
      </c>
      <c r="P257" s="20">
        <v>1</v>
      </c>
      <c r="Q257" s="20">
        <v>2</v>
      </c>
      <c r="R257" s="20">
        <v>10.9</v>
      </c>
      <c r="S257" s="20">
        <v>1</v>
      </c>
      <c r="T257" s="55">
        <v>45107</v>
      </c>
      <c r="U257" s="20"/>
      <c r="V257" s="8"/>
      <c r="W257" s="8"/>
      <c r="X257" s="8"/>
    </row>
    <row r="258" spans="1:396" s="83" customFormat="1">
      <c r="A258" s="25" t="s">
        <v>216</v>
      </c>
      <c r="B258" s="25" t="s">
        <v>217</v>
      </c>
      <c r="C258" s="25" t="s">
        <v>294</v>
      </c>
      <c r="D258" s="25">
        <v>1</v>
      </c>
      <c r="E258" s="25" t="s">
        <v>295</v>
      </c>
      <c r="F258" s="25" t="s">
        <v>4138</v>
      </c>
      <c r="G258" s="25">
        <v>2</v>
      </c>
      <c r="H258" s="25" t="s">
        <v>295</v>
      </c>
      <c r="I258" s="25">
        <v>0.68</v>
      </c>
      <c r="J258" s="25" t="s">
        <v>4138</v>
      </c>
      <c r="K258" s="25">
        <v>0</v>
      </c>
      <c r="L258" s="25" t="s">
        <v>4139</v>
      </c>
      <c r="M258" s="25">
        <v>2</v>
      </c>
      <c r="N258" s="25">
        <v>1</v>
      </c>
      <c r="O258" s="25">
        <v>100</v>
      </c>
      <c r="P258" s="25">
        <v>1</v>
      </c>
      <c r="Q258" s="25">
        <v>2</v>
      </c>
      <c r="R258" s="25">
        <v>1.36</v>
      </c>
      <c r="S258" s="25">
        <v>1</v>
      </c>
      <c r="T258" s="61">
        <v>45107</v>
      </c>
      <c r="U258" s="25"/>
      <c r="V258" s="8"/>
      <c r="W258" s="8"/>
      <c r="X258" s="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</row>
    <row r="259" spans="1:396">
      <c r="A259" s="20" t="s">
        <v>219</v>
      </c>
      <c r="B259" s="20" t="s">
        <v>219</v>
      </c>
      <c r="C259" s="20" t="s">
        <v>294</v>
      </c>
      <c r="D259" s="20">
        <v>12</v>
      </c>
      <c r="E259" s="20" t="s">
        <v>295</v>
      </c>
      <c r="F259" s="20" t="s">
        <v>3403</v>
      </c>
      <c r="G259" s="20">
        <v>12</v>
      </c>
      <c r="H259" s="20" t="s">
        <v>295</v>
      </c>
      <c r="I259" s="20">
        <v>0.93</v>
      </c>
      <c r="J259" s="20" t="s">
        <v>3403</v>
      </c>
      <c r="K259" s="20">
        <v>0</v>
      </c>
      <c r="L259" s="20" t="s">
        <v>4109</v>
      </c>
      <c r="M259" s="20">
        <v>12</v>
      </c>
      <c r="N259" s="20">
        <v>1</v>
      </c>
      <c r="O259" s="20">
        <v>99</v>
      </c>
      <c r="P259" s="20">
        <v>1</v>
      </c>
      <c r="Q259" s="20">
        <v>2</v>
      </c>
      <c r="R259" s="20">
        <v>11.2</v>
      </c>
      <c r="S259" s="20">
        <v>1</v>
      </c>
      <c r="T259" s="55">
        <v>45107</v>
      </c>
      <c r="U259" s="20"/>
      <c r="V259" s="8"/>
      <c r="W259" s="8"/>
      <c r="X259" s="8"/>
    </row>
    <row r="260" spans="1:396" s="83" customFormat="1">
      <c r="A260" s="25" t="s">
        <v>219</v>
      </c>
      <c r="B260" s="25" t="s">
        <v>220</v>
      </c>
      <c r="C260" s="25" t="s">
        <v>294</v>
      </c>
      <c r="D260" s="25">
        <v>1</v>
      </c>
      <c r="E260" s="25" t="s">
        <v>295</v>
      </c>
      <c r="F260" s="25" t="s">
        <v>4140</v>
      </c>
      <c r="G260" s="25">
        <v>1</v>
      </c>
      <c r="H260" s="25" t="s">
        <v>295</v>
      </c>
      <c r="I260" s="25">
        <v>1.17</v>
      </c>
      <c r="J260" s="25" t="s">
        <v>4140</v>
      </c>
      <c r="K260" s="25">
        <v>0</v>
      </c>
      <c r="L260" s="25" t="s">
        <v>3823</v>
      </c>
      <c r="M260" s="25">
        <v>1</v>
      </c>
      <c r="N260" s="25">
        <v>1</v>
      </c>
      <c r="O260" s="25">
        <v>94</v>
      </c>
      <c r="P260" s="25">
        <v>1</v>
      </c>
      <c r="Q260" s="25">
        <v>2</v>
      </c>
      <c r="R260" s="25">
        <v>1.17</v>
      </c>
      <c r="S260" s="25">
        <v>1</v>
      </c>
      <c r="T260" s="61">
        <v>45107</v>
      </c>
      <c r="U260" s="25"/>
      <c r="V260" s="8"/>
      <c r="W260" s="8"/>
      <c r="X260" s="8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</row>
    <row r="261" spans="1:396">
      <c r="A261" s="20" t="s">
        <v>471</v>
      </c>
      <c r="B261" s="20" t="s">
        <v>4141</v>
      </c>
      <c r="C261" s="20" t="s">
        <v>294</v>
      </c>
      <c r="D261" s="20">
        <v>1</v>
      </c>
      <c r="E261" s="20" t="s">
        <v>295</v>
      </c>
      <c r="F261" s="20" t="s">
        <v>4142</v>
      </c>
      <c r="G261" s="20">
        <v>1</v>
      </c>
      <c r="H261" s="20" t="s">
        <v>295</v>
      </c>
      <c r="I261" s="20">
        <v>1.36</v>
      </c>
      <c r="J261" s="20" t="s">
        <v>4142</v>
      </c>
      <c r="K261" s="20">
        <v>0</v>
      </c>
      <c r="L261" s="20" t="s">
        <v>3823</v>
      </c>
      <c r="M261" s="20">
        <v>1</v>
      </c>
      <c r="N261" s="20">
        <v>1</v>
      </c>
      <c r="O261" s="20">
        <v>100</v>
      </c>
      <c r="P261" s="20">
        <v>1</v>
      </c>
      <c r="Q261" s="20">
        <v>2</v>
      </c>
      <c r="R261" s="20">
        <v>1.36</v>
      </c>
      <c r="S261" s="20">
        <v>1</v>
      </c>
      <c r="T261" s="55">
        <v>45107</v>
      </c>
      <c r="U261" s="20"/>
      <c r="V261" s="8"/>
      <c r="W261" s="8"/>
      <c r="X261" s="8"/>
    </row>
    <row r="262" spans="1:396" s="83" customFormat="1">
      <c r="A262" s="25" t="s">
        <v>471</v>
      </c>
      <c r="B262" s="25" t="s">
        <v>471</v>
      </c>
      <c r="C262" s="25" t="s">
        <v>294</v>
      </c>
      <c r="D262" s="25">
        <v>10</v>
      </c>
      <c r="E262" s="25" t="s">
        <v>295</v>
      </c>
      <c r="F262" s="25" t="s">
        <v>4143</v>
      </c>
      <c r="G262" s="25">
        <v>10</v>
      </c>
      <c r="H262" s="25" t="s">
        <v>295</v>
      </c>
      <c r="I262" s="25">
        <v>1.0900000000000001</v>
      </c>
      <c r="J262" s="25" t="s">
        <v>4143</v>
      </c>
      <c r="K262" s="25">
        <v>0</v>
      </c>
      <c r="L262" s="25" t="s">
        <v>3777</v>
      </c>
      <c r="M262" s="25">
        <v>10</v>
      </c>
      <c r="N262" s="25">
        <v>1</v>
      </c>
      <c r="O262" s="25">
        <v>100</v>
      </c>
      <c r="P262" s="25">
        <v>1</v>
      </c>
      <c r="Q262" s="25">
        <v>2</v>
      </c>
      <c r="R262" s="25">
        <v>10.85</v>
      </c>
      <c r="S262" s="25">
        <v>1</v>
      </c>
      <c r="T262" s="61">
        <v>45107</v>
      </c>
      <c r="U262" s="25"/>
      <c r="V262" s="8"/>
      <c r="W262" s="8"/>
      <c r="X262" s="8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</row>
    <row r="263" spans="1:396">
      <c r="A263" s="20" t="s">
        <v>391</v>
      </c>
      <c r="B263" s="20" t="s">
        <v>391</v>
      </c>
      <c r="C263" s="20" t="s">
        <v>294</v>
      </c>
      <c r="D263" s="20">
        <v>10</v>
      </c>
      <c r="E263" s="20" t="s">
        <v>295</v>
      </c>
      <c r="F263" s="20" t="s">
        <v>4144</v>
      </c>
      <c r="G263" s="20">
        <v>10</v>
      </c>
      <c r="H263" s="20" t="s">
        <v>295</v>
      </c>
      <c r="I263" s="20">
        <v>0.98</v>
      </c>
      <c r="J263" s="20" t="s">
        <v>4144</v>
      </c>
      <c r="K263" s="20">
        <v>0</v>
      </c>
      <c r="L263" s="20" t="s">
        <v>3777</v>
      </c>
      <c r="M263" s="20">
        <v>10</v>
      </c>
      <c r="N263" s="20">
        <v>1</v>
      </c>
      <c r="O263" s="20">
        <v>100</v>
      </c>
      <c r="P263" s="20">
        <v>1</v>
      </c>
      <c r="Q263" s="20">
        <v>2</v>
      </c>
      <c r="R263" s="20">
        <v>9.8000000000000007</v>
      </c>
      <c r="S263" s="20">
        <v>1</v>
      </c>
      <c r="T263" s="55">
        <v>45107</v>
      </c>
      <c r="U263" s="20"/>
      <c r="V263" s="8"/>
      <c r="W263" s="8"/>
      <c r="X263" s="8"/>
    </row>
    <row r="264" spans="1:396" s="83" customFormat="1">
      <c r="A264" s="25" t="s">
        <v>391</v>
      </c>
      <c r="B264" s="25" t="s">
        <v>4145</v>
      </c>
      <c r="C264" s="25" t="s">
        <v>294</v>
      </c>
      <c r="D264" s="25">
        <v>1</v>
      </c>
      <c r="E264" s="25" t="s">
        <v>295</v>
      </c>
      <c r="F264" s="25" t="s">
        <v>4146</v>
      </c>
      <c r="G264" s="25">
        <v>1</v>
      </c>
      <c r="H264" s="25" t="s">
        <v>295</v>
      </c>
      <c r="I264" s="25">
        <v>1.23</v>
      </c>
      <c r="J264" s="25" t="s">
        <v>4146</v>
      </c>
      <c r="K264" s="25">
        <v>0</v>
      </c>
      <c r="L264" s="25" t="s">
        <v>3823</v>
      </c>
      <c r="M264" s="25">
        <v>1</v>
      </c>
      <c r="N264" s="25">
        <v>1</v>
      </c>
      <c r="O264" s="25">
        <v>100</v>
      </c>
      <c r="P264" s="25">
        <v>1</v>
      </c>
      <c r="Q264" s="25">
        <v>2</v>
      </c>
      <c r="R264" s="25">
        <v>1.23</v>
      </c>
      <c r="S264" s="25">
        <v>1</v>
      </c>
      <c r="T264" s="61">
        <v>45107</v>
      </c>
      <c r="U264" s="25"/>
      <c r="V264" s="8"/>
      <c r="W264" s="8"/>
      <c r="X264" s="8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</row>
    <row r="265" spans="1:396">
      <c r="A265" s="20" t="s">
        <v>1048</v>
      </c>
      <c r="B265" s="20" t="s">
        <v>4147</v>
      </c>
      <c r="C265" s="20" t="s">
        <v>294</v>
      </c>
      <c r="D265" s="20">
        <v>500</v>
      </c>
      <c r="E265" s="20" t="s">
        <v>332</v>
      </c>
      <c r="F265" s="20" t="s">
        <v>4148</v>
      </c>
      <c r="G265" s="20">
        <v>1</v>
      </c>
      <c r="H265" s="20" t="s">
        <v>295</v>
      </c>
      <c r="I265" s="20">
        <v>4.16</v>
      </c>
      <c r="J265" s="20" t="s">
        <v>4148</v>
      </c>
      <c r="K265" s="20">
        <v>0</v>
      </c>
      <c r="L265" s="20" t="s">
        <v>4149</v>
      </c>
      <c r="M265" s="20">
        <v>1</v>
      </c>
      <c r="N265" s="20">
        <v>1</v>
      </c>
      <c r="O265" s="20">
        <v>100</v>
      </c>
      <c r="P265" s="20">
        <v>1</v>
      </c>
      <c r="Q265" s="20">
        <v>2</v>
      </c>
      <c r="R265" s="20">
        <v>4.16</v>
      </c>
      <c r="S265" s="20">
        <v>1</v>
      </c>
      <c r="T265" s="55">
        <v>45107</v>
      </c>
      <c r="U265" s="20"/>
      <c r="V265" s="8"/>
      <c r="W265" s="8"/>
      <c r="X265" s="8"/>
    </row>
    <row r="266" spans="1:396" s="83" customFormat="1">
      <c r="A266" s="25" t="s">
        <v>1048</v>
      </c>
      <c r="B266" s="25" t="s">
        <v>1048</v>
      </c>
      <c r="C266" s="25" t="s">
        <v>294</v>
      </c>
      <c r="D266" s="25">
        <v>1</v>
      </c>
      <c r="E266" s="25" t="s">
        <v>382</v>
      </c>
      <c r="F266" s="25" t="s">
        <v>3161</v>
      </c>
      <c r="G266" s="25">
        <v>1</v>
      </c>
      <c r="H266" s="25" t="s">
        <v>382</v>
      </c>
      <c r="I266" s="25">
        <v>6.65</v>
      </c>
      <c r="J266" s="25" t="s">
        <v>3161</v>
      </c>
      <c r="K266" s="25">
        <v>0</v>
      </c>
      <c r="L266" s="25" t="s">
        <v>4150</v>
      </c>
      <c r="M266" s="25">
        <v>1</v>
      </c>
      <c r="N266" s="25">
        <v>1</v>
      </c>
      <c r="O266" s="25">
        <v>99</v>
      </c>
      <c r="P266" s="25">
        <v>1</v>
      </c>
      <c r="Q266" s="25">
        <v>2</v>
      </c>
      <c r="R266" s="25">
        <v>6.65</v>
      </c>
      <c r="S266" s="25">
        <v>1</v>
      </c>
      <c r="T266" s="61">
        <v>45107</v>
      </c>
      <c r="U266" s="25"/>
      <c r="V266" s="8"/>
      <c r="W266" s="8"/>
      <c r="X266" s="8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</row>
    <row r="267" spans="1:396">
      <c r="A267" s="20" t="s">
        <v>394</v>
      </c>
      <c r="B267" s="20" t="s">
        <v>4151</v>
      </c>
      <c r="C267" s="20" t="s">
        <v>294</v>
      </c>
      <c r="D267" s="20">
        <v>1</v>
      </c>
      <c r="E267" s="20" t="s">
        <v>295</v>
      </c>
      <c r="F267" s="20" t="s">
        <v>4152</v>
      </c>
      <c r="G267" s="20">
        <v>1</v>
      </c>
      <c r="H267" s="20" t="s">
        <v>295</v>
      </c>
      <c r="I267" s="20">
        <v>1.23</v>
      </c>
      <c r="J267" s="20" t="s">
        <v>4152</v>
      </c>
      <c r="K267" s="20">
        <v>0</v>
      </c>
      <c r="L267" s="20" t="s">
        <v>3823</v>
      </c>
      <c r="M267" s="20">
        <v>1</v>
      </c>
      <c r="N267" s="20">
        <v>1</v>
      </c>
      <c r="O267" s="20">
        <v>100</v>
      </c>
      <c r="P267" s="20">
        <v>1</v>
      </c>
      <c r="Q267" s="20">
        <v>2</v>
      </c>
      <c r="R267" s="20">
        <v>1.23</v>
      </c>
      <c r="S267" s="20">
        <v>1</v>
      </c>
      <c r="T267" s="55">
        <v>45107</v>
      </c>
      <c r="U267" s="20"/>
      <c r="V267" s="8"/>
      <c r="W267" s="8"/>
      <c r="X267" s="8"/>
    </row>
    <row r="268" spans="1:396" s="83" customFormat="1">
      <c r="A268" s="25" t="s">
        <v>394</v>
      </c>
      <c r="B268" s="25" t="s">
        <v>394</v>
      </c>
      <c r="C268" s="25" t="s">
        <v>294</v>
      </c>
      <c r="D268" s="25">
        <v>10</v>
      </c>
      <c r="E268" s="25" t="s">
        <v>295</v>
      </c>
      <c r="F268" s="25" t="s">
        <v>4153</v>
      </c>
      <c r="G268" s="25">
        <v>10</v>
      </c>
      <c r="H268" s="25" t="s">
        <v>295</v>
      </c>
      <c r="I268" s="25">
        <v>0.98</v>
      </c>
      <c r="J268" s="25" t="s">
        <v>4153</v>
      </c>
      <c r="K268" s="25">
        <v>0</v>
      </c>
      <c r="L268" s="25" t="s">
        <v>3777</v>
      </c>
      <c r="M268" s="25">
        <v>10</v>
      </c>
      <c r="N268" s="25">
        <v>1</v>
      </c>
      <c r="O268" s="25">
        <v>100</v>
      </c>
      <c r="P268" s="25">
        <v>1</v>
      </c>
      <c r="Q268" s="25">
        <v>2</v>
      </c>
      <c r="R268" s="25">
        <v>9.8000000000000007</v>
      </c>
      <c r="S268" s="25">
        <v>1</v>
      </c>
      <c r="T268" s="61">
        <v>45107</v>
      </c>
      <c r="U268" s="25"/>
      <c r="V268" s="8"/>
      <c r="W268" s="8"/>
      <c r="X268" s="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</row>
    <row r="269" spans="1:396">
      <c r="A269" s="20" t="s">
        <v>442</v>
      </c>
      <c r="B269" s="20" t="s">
        <v>4154</v>
      </c>
      <c r="C269" s="20" t="s">
        <v>294</v>
      </c>
      <c r="D269" s="20">
        <v>1</v>
      </c>
      <c r="E269" s="20" t="s">
        <v>295</v>
      </c>
      <c r="F269" s="20" t="s">
        <v>4155</v>
      </c>
      <c r="G269" s="20">
        <v>1</v>
      </c>
      <c r="H269" s="20" t="s">
        <v>295</v>
      </c>
      <c r="I269" s="20">
        <v>1.49</v>
      </c>
      <c r="J269" s="20" t="s">
        <v>4155</v>
      </c>
      <c r="K269" s="20">
        <v>0</v>
      </c>
      <c r="L269" s="20" t="s">
        <v>3823</v>
      </c>
      <c r="M269" s="20">
        <v>1</v>
      </c>
      <c r="N269" s="20">
        <v>1</v>
      </c>
      <c r="O269" s="20">
        <v>100</v>
      </c>
      <c r="P269" s="20">
        <v>1</v>
      </c>
      <c r="Q269" s="20">
        <v>2</v>
      </c>
      <c r="R269" s="20">
        <v>1.49</v>
      </c>
      <c r="S269" s="20">
        <v>1</v>
      </c>
      <c r="T269" s="55">
        <v>45107</v>
      </c>
      <c r="U269" s="20"/>
      <c r="V269" s="8"/>
      <c r="W269" s="8"/>
      <c r="X269" s="8"/>
    </row>
    <row r="270" spans="1:396" s="83" customFormat="1">
      <c r="A270" s="25" t="s">
        <v>442</v>
      </c>
      <c r="B270" s="25" t="s">
        <v>442</v>
      </c>
      <c r="C270" s="25" t="s">
        <v>294</v>
      </c>
      <c r="D270" s="25">
        <v>9</v>
      </c>
      <c r="E270" s="25" t="s">
        <v>295</v>
      </c>
      <c r="F270" s="25" t="s">
        <v>3437</v>
      </c>
      <c r="G270" s="25">
        <v>9</v>
      </c>
      <c r="H270" s="25" t="s">
        <v>295</v>
      </c>
      <c r="I270" s="25">
        <v>1.19</v>
      </c>
      <c r="J270" s="25" t="s">
        <v>3437</v>
      </c>
      <c r="K270" s="25">
        <v>0</v>
      </c>
      <c r="L270" s="25" t="s">
        <v>3928</v>
      </c>
      <c r="M270" s="25">
        <v>9</v>
      </c>
      <c r="N270" s="25">
        <v>1</v>
      </c>
      <c r="O270" s="25">
        <v>100</v>
      </c>
      <c r="P270" s="25">
        <v>1</v>
      </c>
      <c r="Q270" s="25">
        <v>2</v>
      </c>
      <c r="R270" s="25">
        <v>10.75</v>
      </c>
      <c r="S270" s="25">
        <v>1</v>
      </c>
      <c r="T270" s="61">
        <v>45107</v>
      </c>
      <c r="U270" s="25"/>
      <c r="V270" s="8"/>
      <c r="W270" s="8"/>
      <c r="X270" s="8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</row>
    <row r="271" spans="1:396">
      <c r="A271" s="20" t="s">
        <v>943</v>
      </c>
      <c r="B271" s="20" t="s">
        <v>4156</v>
      </c>
      <c r="C271" s="20" t="s">
        <v>294</v>
      </c>
      <c r="D271" s="20">
        <v>1</v>
      </c>
      <c r="E271" s="20" t="s">
        <v>295</v>
      </c>
      <c r="F271" s="20" t="s">
        <v>2900</v>
      </c>
      <c r="G271" s="20">
        <v>1</v>
      </c>
      <c r="H271" s="20" t="s">
        <v>295</v>
      </c>
      <c r="I271" s="20">
        <v>0.41</v>
      </c>
      <c r="J271" s="20" t="s">
        <v>2900</v>
      </c>
      <c r="K271" s="20">
        <v>0</v>
      </c>
      <c r="L271" s="20" t="s">
        <v>3838</v>
      </c>
      <c r="M271" s="20">
        <v>1</v>
      </c>
      <c r="N271" s="20">
        <v>1</v>
      </c>
      <c r="O271" s="20">
        <v>100</v>
      </c>
      <c r="P271" s="20">
        <v>1</v>
      </c>
      <c r="Q271" s="20">
        <v>2</v>
      </c>
      <c r="R271" s="20">
        <v>0.41</v>
      </c>
      <c r="S271" s="20">
        <v>1</v>
      </c>
      <c r="T271" s="55">
        <v>45107</v>
      </c>
      <c r="U271" s="20"/>
      <c r="V271" s="8"/>
      <c r="W271" s="8"/>
      <c r="X271" s="8"/>
    </row>
    <row r="272" spans="1:396" s="83" customFormat="1">
      <c r="A272" s="25" t="s">
        <v>943</v>
      </c>
      <c r="B272" s="25" t="s">
        <v>943</v>
      </c>
      <c r="C272" s="25" t="s">
        <v>294</v>
      </c>
      <c r="D272" s="25">
        <v>16</v>
      </c>
      <c r="E272" s="25" t="s">
        <v>295</v>
      </c>
      <c r="F272" s="25" t="s">
        <v>3109</v>
      </c>
      <c r="G272" s="25">
        <v>16</v>
      </c>
      <c r="H272" s="25" t="s">
        <v>295</v>
      </c>
      <c r="I272" s="25">
        <v>0.33</v>
      </c>
      <c r="J272" s="25" t="s">
        <v>3109</v>
      </c>
      <c r="K272" s="25">
        <v>0</v>
      </c>
      <c r="L272" s="25" t="s">
        <v>4117</v>
      </c>
      <c r="M272" s="25">
        <v>16</v>
      </c>
      <c r="N272" s="25">
        <v>1</v>
      </c>
      <c r="O272" s="25">
        <v>100</v>
      </c>
      <c r="P272" s="25">
        <v>1</v>
      </c>
      <c r="Q272" s="25">
        <v>2</v>
      </c>
      <c r="R272" s="25">
        <v>5.2</v>
      </c>
      <c r="S272" s="25">
        <v>1</v>
      </c>
      <c r="T272" s="61">
        <v>45107</v>
      </c>
      <c r="U272" s="25"/>
      <c r="V272" s="8"/>
      <c r="W272" s="8"/>
      <c r="X272" s="8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</row>
    <row r="273" spans="1:396">
      <c r="A273" s="20" t="s">
        <v>492</v>
      </c>
      <c r="B273" s="20" t="s">
        <v>492</v>
      </c>
      <c r="C273" s="20" t="s">
        <v>294</v>
      </c>
      <c r="D273" s="20">
        <v>8</v>
      </c>
      <c r="E273" s="20" t="s">
        <v>295</v>
      </c>
      <c r="F273" s="20" t="s">
        <v>3444</v>
      </c>
      <c r="G273" s="20">
        <v>8</v>
      </c>
      <c r="H273" s="20" t="s">
        <v>295</v>
      </c>
      <c r="I273" s="20">
        <v>1.44</v>
      </c>
      <c r="J273" s="20" t="s">
        <v>3444</v>
      </c>
      <c r="K273" s="20">
        <v>0</v>
      </c>
      <c r="L273" s="20" t="s">
        <v>3841</v>
      </c>
      <c r="M273" s="20">
        <v>8</v>
      </c>
      <c r="N273" s="20">
        <v>1</v>
      </c>
      <c r="O273" s="20">
        <v>100</v>
      </c>
      <c r="P273" s="20">
        <v>1</v>
      </c>
      <c r="Q273" s="20">
        <v>2</v>
      </c>
      <c r="R273" s="20">
        <v>11.5</v>
      </c>
      <c r="S273" s="20">
        <v>1</v>
      </c>
      <c r="T273" s="55">
        <v>45107</v>
      </c>
      <c r="U273" s="20"/>
      <c r="V273" s="8"/>
      <c r="W273" s="8"/>
      <c r="X273" s="8"/>
    </row>
    <row r="274" spans="1:396" s="83" customFormat="1">
      <c r="A274" s="25" t="s">
        <v>492</v>
      </c>
      <c r="B274" s="25" t="s">
        <v>4157</v>
      </c>
      <c r="C274" s="25" t="s">
        <v>294</v>
      </c>
      <c r="D274" s="25">
        <v>1</v>
      </c>
      <c r="E274" s="25" t="s">
        <v>295</v>
      </c>
      <c r="F274" s="25" t="s">
        <v>2978</v>
      </c>
      <c r="G274" s="25">
        <v>1</v>
      </c>
      <c r="H274" s="25" t="s">
        <v>295</v>
      </c>
      <c r="I274" s="25">
        <v>1.8</v>
      </c>
      <c r="J274" s="25" t="s">
        <v>2978</v>
      </c>
      <c r="K274" s="25">
        <v>0</v>
      </c>
      <c r="L274" s="25" t="s">
        <v>4158</v>
      </c>
      <c r="M274" s="25">
        <v>1</v>
      </c>
      <c r="N274" s="25">
        <v>1</v>
      </c>
      <c r="O274" s="25">
        <v>100</v>
      </c>
      <c r="P274" s="25">
        <v>1</v>
      </c>
      <c r="Q274" s="25">
        <v>2</v>
      </c>
      <c r="R274" s="25">
        <v>1.8</v>
      </c>
      <c r="S274" s="25">
        <v>1</v>
      </c>
      <c r="T274" s="61">
        <v>45107</v>
      </c>
      <c r="U274" s="25"/>
      <c r="V274" s="8"/>
      <c r="W274" s="8"/>
      <c r="X274" s="8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</row>
    <row r="275" spans="1:396">
      <c r="A275" s="20" t="s">
        <v>809</v>
      </c>
      <c r="B275" s="20" t="s">
        <v>4159</v>
      </c>
      <c r="C275" s="20" t="s">
        <v>294</v>
      </c>
      <c r="D275" s="20">
        <v>5</v>
      </c>
      <c r="E275" s="20" t="s">
        <v>332</v>
      </c>
      <c r="F275" s="20" t="s">
        <v>3425</v>
      </c>
      <c r="G275" s="20">
        <v>5</v>
      </c>
      <c r="H275" s="20" t="s">
        <v>382</v>
      </c>
      <c r="I275" s="20">
        <v>2.44</v>
      </c>
      <c r="J275" s="20" t="s">
        <v>3425</v>
      </c>
      <c r="K275" s="20">
        <v>0</v>
      </c>
      <c r="L275" s="20" t="s">
        <v>3856</v>
      </c>
      <c r="M275" s="20">
        <v>5</v>
      </c>
      <c r="N275" s="20">
        <v>1</v>
      </c>
      <c r="O275" s="20">
        <v>100</v>
      </c>
      <c r="P275" s="20">
        <v>1</v>
      </c>
      <c r="Q275" s="20">
        <v>2</v>
      </c>
      <c r="R275" s="20">
        <v>12.2</v>
      </c>
      <c r="S275" s="20">
        <v>1</v>
      </c>
      <c r="T275" s="55">
        <v>45107</v>
      </c>
      <c r="U275" s="20"/>
      <c r="V275" s="8"/>
      <c r="W275" s="8"/>
      <c r="X275" s="8"/>
    </row>
    <row r="276" spans="1:396" s="83" customFormat="1">
      <c r="A276" s="25" t="s">
        <v>809</v>
      </c>
      <c r="B276" s="25" t="s">
        <v>809</v>
      </c>
      <c r="C276" s="25" t="s">
        <v>294</v>
      </c>
      <c r="D276" s="25">
        <v>1</v>
      </c>
      <c r="E276" s="25" t="s">
        <v>295</v>
      </c>
      <c r="F276" s="25" t="s">
        <v>4160</v>
      </c>
      <c r="G276" s="25">
        <v>1</v>
      </c>
      <c r="H276" s="25" t="s">
        <v>295</v>
      </c>
      <c r="I276" s="25">
        <v>0.51</v>
      </c>
      <c r="J276" s="25" t="s">
        <v>4160</v>
      </c>
      <c r="K276" s="25">
        <v>0</v>
      </c>
      <c r="L276" s="25" t="s">
        <v>3823</v>
      </c>
      <c r="M276" s="25">
        <v>1</v>
      </c>
      <c r="N276" s="25">
        <v>1</v>
      </c>
      <c r="O276" s="25">
        <v>100</v>
      </c>
      <c r="P276" s="25">
        <v>1</v>
      </c>
      <c r="Q276" s="25">
        <v>2</v>
      </c>
      <c r="R276" s="25">
        <v>0.51</v>
      </c>
      <c r="S276" s="25">
        <v>1</v>
      </c>
      <c r="T276" s="61">
        <v>45107</v>
      </c>
      <c r="U276" s="25"/>
      <c r="V276" s="8"/>
      <c r="W276" s="8"/>
      <c r="X276" s="8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</row>
    <row r="277" spans="1:396">
      <c r="A277" s="20" t="s">
        <v>243</v>
      </c>
      <c r="B277" s="20" t="s">
        <v>4161</v>
      </c>
      <c r="C277" s="20" t="s">
        <v>294</v>
      </c>
      <c r="D277" s="20">
        <v>1</v>
      </c>
      <c r="E277" s="20" t="s">
        <v>295</v>
      </c>
      <c r="F277" s="20" t="s">
        <v>4162</v>
      </c>
      <c r="G277" s="20">
        <v>1</v>
      </c>
      <c r="H277" s="20" t="s">
        <v>295</v>
      </c>
      <c r="I277" s="20">
        <v>0.92</v>
      </c>
      <c r="J277" s="20" t="s">
        <v>4162</v>
      </c>
      <c r="K277" s="20">
        <v>0</v>
      </c>
      <c r="L277" s="20" t="s">
        <v>3823</v>
      </c>
      <c r="M277" s="20">
        <v>1</v>
      </c>
      <c r="N277" s="20">
        <v>1</v>
      </c>
      <c r="O277" s="20">
        <v>100</v>
      </c>
      <c r="P277" s="20">
        <v>1</v>
      </c>
      <c r="Q277" s="20">
        <v>2</v>
      </c>
      <c r="R277" s="20">
        <v>0.92</v>
      </c>
      <c r="S277" s="20">
        <v>1</v>
      </c>
      <c r="T277" s="55">
        <v>45107</v>
      </c>
      <c r="U277" s="20"/>
      <c r="V277" s="8"/>
      <c r="W277" s="8"/>
      <c r="X277" s="8"/>
    </row>
    <row r="278" spans="1:396" s="83" customFormat="1">
      <c r="A278" s="25" t="s">
        <v>243</v>
      </c>
      <c r="B278" s="25" t="s">
        <v>243</v>
      </c>
      <c r="C278" s="25" t="s">
        <v>294</v>
      </c>
      <c r="D278" s="25">
        <v>5</v>
      </c>
      <c r="E278" s="25" t="s">
        <v>382</v>
      </c>
      <c r="F278" s="25" t="s">
        <v>4163</v>
      </c>
      <c r="G278" s="25">
        <v>5</v>
      </c>
      <c r="H278" s="25" t="s">
        <v>382</v>
      </c>
      <c r="I278" s="25">
        <v>4.4000000000000004</v>
      </c>
      <c r="J278" s="25" t="s">
        <v>4163</v>
      </c>
      <c r="K278" s="25">
        <v>0</v>
      </c>
      <c r="L278" s="25" t="s">
        <v>3856</v>
      </c>
      <c r="M278" s="25">
        <v>5</v>
      </c>
      <c r="N278" s="25">
        <v>1</v>
      </c>
      <c r="O278" s="25">
        <v>98</v>
      </c>
      <c r="P278" s="25">
        <v>1</v>
      </c>
      <c r="Q278" s="25">
        <v>2</v>
      </c>
      <c r="R278" s="25">
        <v>22</v>
      </c>
      <c r="S278" s="25">
        <v>1</v>
      </c>
      <c r="T278" s="61">
        <v>45107</v>
      </c>
      <c r="U278" s="25"/>
      <c r="V278" s="8"/>
      <c r="W278" s="8"/>
      <c r="X278" s="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</row>
    <row r="279" spans="1:396">
      <c r="A279" s="20" t="s">
        <v>812</v>
      </c>
      <c r="B279" s="20" t="s">
        <v>812</v>
      </c>
      <c r="C279" s="20" t="s">
        <v>294</v>
      </c>
      <c r="D279" s="20">
        <v>5</v>
      </c>
      <c r="E279" s="20" t="s">
        <v>382</v>
      </c>
      <c r="F279" s="20" t="s">
        <v>3507</v>
      </c>
      <c r="G279" s="20">
        <v>5</v>
      </c>
      <c r="H279" s="20" t="s">
        <v>382</v>
      </c>
      <c r="I279" s="20">
        <v>2.64</v>
      </c>
      <c r="J279" s="20" t="s">
        <v>3507</v>
      </c>
      <c r="K279" s="20">
        <v>0</v>
      </c>
      <c r="L279" s="20" t="s">
        <v>3856</v>
      </c>
      <c r="M279" s="20">
        <v>5</v>
      </c>
      <c r="N279" s="20">
        <v>1</v>
      </c>
      <c r="O279" s="20">
        <v>100</v>
      </c>
      <c r="P279" s="20">
        <v>1</v>
      </c>
      <c r="Q279" s="20">
        <v>2</v>
      </c>
      <c r="R279" s="20">
        <v>13.2</v>
      </c>
      <c r="S279" s="20">
        <v>1</v>
      </c>
      <c r="T279" s="55">
        <v>45107</v>
      </c>
      <c r="U279" s="20"/>
      <c r="V279" s="8"/>
      <c r="W279" s="8"/>
      <c r="X279" s="8"/>
    </row>
    <row r="280" spans="1:396" s="83" customFormat="1">
      <c r="A280" s="25" t="s">
        <v>812</v>
      </c>
      <c r="B280" s="25" t="s">
        <v>4164</v>
      </c>
      <c r="C280" s="25" t="s">
        <v>294</v>
      </c>
      <c r="D280" s="25">
        <v>1</v>
      </c>
      <c r="E280" s="25" t="s">
        <v>295</v>
      </c>
      <c r="F280" s="25" t="s">
        <v>4165</v>
      </c>
      <c r="G280" s="25">
        <v>1</v>
      </c>
      <c r="H280" s="25" t="s">
        <v>295</v>
      </c>
      <c r="I280" s="25">
        <v>0.55000000000000004</v>
      </c>
      <c r="J280" s="25" t="s">
        <v>4165</v>
      </c>
      <c r="K280" s="25">
        <v>0</v>
      </c>
      <c r="L280" s="25" t="s">
        <v>3823</v>
      </c>
      <c r="M280" s="25">
        <v>1</v>
      </c>
      <c r="N280" s="25">
        <v>1</v>
      </c>
      <c r="O280" s="25">
        <v>100</v>
      </c>
      <c r="P280" s="25">
        <v>1</v>
      </c>
      <c r="Q280" s="25">
        <v>2</v>
      </c>
      <c r="R280" s="25">
        <v>0.55000000000000004</v>
      </c>
      <c r="S280" s="25">
        <v>1</v>
      </c>
      <c r="T280" s="61">
        <v>45107</v>
      </c>
      <c r="U280" s="25"/>
      <c r="V280" s="8"/>
      <c r="W280" s="8"/>
      <c r="X280" s="8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</row>
    <row r="281" spans="1:396">
      <c r="A281" s="20" t="s">
        <v>815</v>
      </c>
      <c r="B281" s="20" t="s">
        <v>815</v>
      </c>
      <c r="C281" s="20" t="s">
        <v>294</v>
      </c>
      <c r="D281" s="20">
        <v>5</v>
      </c>
      <c r="E281" s="20" t="s">
        <v>382</v>
      </c>
      <c r="F281" s="20" t="s">
        <v>3508</v>
      </c>
      <c r="G281" s="20">
        <v>5</v>
      </c>
      <c r="H281" s="20" t="s">
        <v>382</v>
      </c>
      <c r="I281" s="20">
        <v>2.2400000000000002</v>
      </c>
      <c r="J281" s="20" t="s">
        <v>3508</v>
      </c>
      <c r="K281" s="20">
        <v>0</v>
      </c>
      <c r="L281" s="20" t="s">
        <v>3856</v>
      </c>
      <c r="M281" s="20">
        <v>5</v>
      </c>
      <c r="N281" s="20">
        <v>1</v>
      </c>
      <c r="O281" s="20">
        <v>100</v>
      </c>
      <c r="P281" s="20">
        <v>1</v>
      </c>
      <c r="Q281" s="20">
        <v>2</v>
      </c>
      <c r="R281" s="20">
        <v>11.2</v>
      </c>
      <c r="S281" s="20">
        <v>1</v>
      </c>
      <c r="T281" s="55">
        <v>45107</v>
      </c>
      <c r="U281" s="20"/>
      <c r="V281" s="8"/>
      <c r="W281" s="8"/>
      <c r="X281" s="8"/>
    </row>
    <row r="282" spans="1:396" s="83" customFormat="1">
      <c r="A282" s="25" t="s">
        <v>815</v>
      </c>
      <c r="B282" s="25" t="s">
        <v>4166</v>
      </c>
      <c r="C282" s="25" t="s">
        <v>294</v>
      </c>
      <c r="D282" s="25">
        <v>1</v>
      </c>
      <c r="E282" s="25" t="s">
        <v>295</v>
      </c>
      <c r="F282" s="25" t="s">
        <v>4167</v>
      </c>
      <c r="G282" s="25">
        <v>1</v>
      </c>
      <c r="H282" s="25" t="s">
        <v>295</v>
      </c>
      <c r="I282" s="25">
        <v>0.47</v>
      </c>
      <c r="J282" s="25" t="s">
        <v>4167</v>
      </c>
      <c r="K282" s="25">
        <v>0</v>
      </c>
      <c r="L282" s="25" t="s">
        <v>3823</v>
      </c>
      <c r="M282" s="25">
        <v>1</v>
      </c>
      <c r="N282" s="25">
        <v>1</v>
      </c>
      <c r="O282" s="25">
        <v>100</v>
      </c>
      <c r="P282" s="25">
        <v>1</v>
      </c>
      <c r="Q282" s="25">
        <v>2</v>
      </c>
      <c r="R282" s="25">
        <v>0.47</v>
      </c>
      <c r="S282" s="25">
        <v>1</v>
      </c>
      <c r="T282" s="61">
        <v>45107</v>
      </c>
      <c r="U282" s="25"/>
      <c r="V282" s="8"/>
      <c r="W282" s="8"/>
      <c r="X282" s="8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</row>
    <row r="283" spans="1:396">
      <c r="A283" s="20" t="s">
        <v>317</v>
      </c>
      <c r="B283" s="20" t="s">
        <v>4168</v>
      </c>
      <c r="C283" s="20" t="s">
        <v>294</v>
      </c>
      <c r="D283" s="20">
        <v>1</v>
      </c>
      <c r="E283" s="20" t="s">
        <v>295</v>
      </c>
      <c r="F283" s="20" t="s">
        <v>4169</v>
      </c>
      <c r="G283" s="20">
        <v>1</v>
      </c>
      <c r="H283" s="20" t="s">
        <v>295</v>
      </c>
      <c r="I283" s="20">
        <v>0.56000000000000005</v>
      </c>
      <c r="J283" s="20" t="s">
        <v>4169</v>
      </c>
      <c r="K283" s="20">
        <v>0</v>
      </c>
      <c r="L283" s="20" t="s">
        <v>4170</v>
      </c>
      <c r="M283" s="20">
        <v>1</v>
      </c>
      <c r="N283" s="20">
        <v>1</v>
      </c>
      <c r="O283" s="20">
        <v>100</v>
      </c>
      <c r="P283" s="20">
        <v>1</v>
      </c>
      <c r="Q283" s="20">
        <v>2</v>
      </c>
      <c r="R283" s="20">
        <v>0.56000000000000005</v>
      </c>
      <c r="S283" s="20">
        <v>1</v>
      </c>
      <c r="T283" s="55">
        <v>45107</v>
      </c>
      <c r="U283" s="20"/>
      <c r="V283" s="8"/>
      <c r="W283" s="8"/>
      <c r="X283" s="8"/>
    </row>
    <row r="284" spans="1:396" s="83" customFormat="1">
      <c r="A284" s="25" t="s">
        <v>317</v>
      </c>
      <c r="B284" s="25" t="s">
        <v>317</v>
      </c>
      <c r="C284" s="25" t="s">
        <v>294</v>
      </c>
      <c r="D284" s="25">
        <v>20</v>
      </c>
      <c r="E284" s="25" t="s">
        <v>295</v>
      </c>
      <c r="F284" s="25" t="s">
        <v>3290</v>
      </c>
      <c r="G284" s="25">
        <v>20</v>
      </c>
      <c r="H284" s="25" t="s">
        <v>295</v>
      </c>
      <c r="I284" s="25">
        <v>0.45</v>
      </c>
      <c r="J284" s="25" t="s">
        <v>3290</v>
      </c>
      <c r="K284" s="25">
        <v>0</v>
      </c>
      <c r="L284" s="25" t="s">
        <v>4171</v>
      </c>
      <c r="M284" s="25">
        <v>20</v>
      </c>
      <c r="N284" s="25">
        <v>1</v>
      </c>
      <c r="O284" s="25">
        <v>100</v>
      </c>
      <c r="P284" s="25">
        <v>1</v>
      </c>
      <c r="Q284" s="25">
        <v>2</v>
      </c>
      <c r="R284" s="25">
        <v>9</v>
      </c>
      <c r="S284" s="25">
        <v>1</v>
      </c>
      <c r="T284" s="61">
        <v>45107</v>
      </c>
      <c r="U284" s="25"/>
      <c r="V284" s="8"/>
      <c r="W284" s="8"/>
      <c r="X284" s="8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</row>
    <row r="285" spans="1:396">
      <c r="A285" s="20" t="s">
        <v>312</v>
      </c>
      <c r="B285" s="20" t="s">
        <v>4172</v>
      </c>
      <c r="C285" s="20" t="s">
        <v>294</v>
      </c>
      <c r="D285" s="20">
        <v>12</v>
      </c>
      <c r="E285" s="20" t="s">
        <v>295</v>
      </c>
      <c r="F285" s="20" t="s">
        <v>3172</v>
      </c>
      <c r="G285" s="20">
        <v>12</v>
      </c>
      <c r="H285" s="20" t="s">
        <v>295</v>
      </c>
      <c r="I285" s="20">
        <v>0.71</v>
      </c>
      <c r="J285" s="20" t="s">
        <v>3172</v>
      </c>
      <c r="K285" s="20">
        <v>0</v>
      </c>
      <c r="L285" s="20" t="s">
        <v>4109</v>
      </c>
      <c r="M285" s="20">
        <v>12</v>
      </c>
      <c r="N285" s="20">
        <v>1</v>
      </c>
      <c r="O285" s="20">
        <v>100</v>
      </c>
      <c r="P285" s="20">
        <v>1</v>
      </c>
      <c r="Q285" s="20">
        <v>2</v>
      </c>
      <c r="R285" s="20">
        <v>8.5</v>
      </c>
      <c r="S285" s="20">
        <v>1</v>
      </c>
      <c r="T285" s="55">
        <v>45107</v>
      </c>
      <c r="U285" s="20"/>
      <c r="V285" s="8"/>
      <c r="W285" s="8"/>
      <c r="X285" s="8"/>
    </row>
    <row r="286" spans="1:396" s="83" customFormat="1">
      <c r="A286" s="25" t="s">
        <v>312</v>
      </c>
      <c r="B286" s="25" t="s">
        <v>257</v>
      </c>
      <c r="C286" s="25" t="s">
        <v>294</v>
      </c>
      <c r="D286" s="25">
        <v>1</v>
      </c>
      <c r="E286" s="25" t="s">
        <v>295</v>
      </c>
      <c r="F286" s="25" t="s">
        <v>4173</v>
      </c>
      <c r="G286" s="25">
        <v>1</v>
      </c>
      <c r="H286" s="25" t="s">
        <v>295</v>
      </c>
      <c r="I286" s="25">
        <v>0.89</v>
      </c>
      <c r="J286" s="25" t="s">
        <v>4173</v>
      </c>
      <c r="K286" s="25">
        <v>0</v>
      </c>
      <c r="L286" s="25" t="s">
        <v>4174</v>
      </c>
      <c r="M286" s="25">
        <v>1</v>
      </c>
      <c r="N286" s="25">
        <v>1</v>
      </c>
      <c r="O286" s="25">
        <v>100</v>
      </c>
      <c r="P286" s="25">
        <v>1</v>
      </c>
      <c r="Q286" s="25">
        <v>2</v>
      </c>
      <c r="R286" s="25">
        <v>0.89</v>
      </c>
      <c r="S286" s="25">
        <v>1</v>
      </c>
      <c r="T286" s="61">
        <v>45107</v>
      </c>
      <c r="U286" s="25"/>
      <c r="V286" s="8"/>
      <c r="W286" s="8"/>
      <c r="X286" s="8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</row>
    <row r="287" spans="1:396">
      <c r="A287" s="20" t="s">
        <v>353</v>
      </c>
      <c r="B287" s="20" t="s">
        <v>353</v>
      </c>
      <c r="C287" s="20" t="s">
        <v>294</v>
      </c>
      <c r="D287" s="20">
        <v>1</v>
      </c>
      <c r="E287" s="20" t="s">
        <v>295</v>
      </c>
      <c r="F287" s="20" t="s">
        <v>2928</v>
      </c>
      <c r="G287" s="20">
        <v>1</v>
      </c>
      <c r="H287" s="20" t="s">
        <v>295</v>
      </c>
      <c r="I287" s="20">
        <v>1.28</v>
      </c>
      <c r="J287" s="20" t="s">
        <v>2928</v>
      </c>
      <c r="K287" s="20">
        <v>0</v>
      </c>
      <c r="L287" s="20" t="s">
        <v>4175</v>
      </c>
      <c r="M287" s="20">
        <v>1</v>
      </c>
      <c r="N287" s="20">
        <v>1</v>
      </c>
      <c r="O287" s="20">
        <v>100</v>
      </c>
      <c r="P287" s="20">
        <v>1</v>
      </c>
      <c r="Q287" s="20">
        <v>2</v>
      </c>
      <c r="R287" s="20">
        <v>1.28</v>
      </c>
      <c r="S287" s="20">
        <v>1</v>
      </c>
      <c r="T287" s="55">
        <v>45107</v>
      </c>
      <c r="U287" s="20"/>
      <c r="V287" s="8"/>
      <c r="W287" s="8"/>
      <c r="X287" s="8"/>
    </row>
    <row r="288" spans="1:396" s="83" customFormat="1">
      <c r="A288" s="25" t="s">
        <v>353</v>
      </c>
      <c r="B288" s="25" t="s">
        <v>263</v>
      </c>
      <c r="C288" s="25" t="s">
        <v>294</v>
      </c>
      <c r="D288" s="25">
        <v>9</v>
      </c>
      <c r="E288" s="25" t="s">
        <v>295</v>
      </c>
      <c r="F288" s="25" t="s">
        <v>3255</v>
      </c>
      <c r="G288" s="25">
        <v>9</v>
      </c>
      <c r="H288" s="25" t="s">
        <v>295</v>
      </c>
      <c r="I288" s="25">
        <v>1.02</v>
      </c>
      <c r="J288" s="25" t="s">
        <v>3255</v>
      </c>
      <c r="K288" s="25">
        <v>0</v>
      </c>
      <c r="L288" s="25" t="s">
        <v>4176</v>
      </c>
      <c r="M288" s="25">
        <v>9</v>
      </c>
      <c r="N288" s="25">
        <v>1</v>
      </c>
      <c r="O288" s="25">
        <v>100</v>
      </c>
      <c r="P288" s="25">
        <v>1</v>
      </c>
      <c r="Q288" s="25">
        <v>2</v>
      </c>
      <c r="R288" s="25">
        <v>9.1999999999999993</v>
      </c>
      <c r="S288" s="25">
        <v>1</v>
      </c>
      <c r="T288" s="61">
        <v>45107</v>
      </c>
      <c r="U288" s="25"/>
      <c r="V288" s="8"/>
      <c r="W288" s="8"/>
      <c r="X288" s="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</row>
    <row r="289" spans="1:396">
      <c r="A289" s="20" t="s">
        <v>474</v>
      </c>
      <c r="B289" s="20" t="s">
        <v>474</v>
      </c>
      <c r="C289" s="20" t="s">
        <v>294</v>
      </c>
      <c r="D289" s="20">
        <v>9</v>
      </c>
      <c r="E289" s="20" t="s">
        <v>295</v>
      </c>
      <c r="F289" s="20" t="s">
        <v>3469</v>
      </c>
      <c r="G289" s="20">
        <v>9</v>
      </c>
      <c r="H289" s="20" t="s">
        <v>295</v>
      </c>
      <c r="I289" s="20">
        <v>1.88</v>
      </c>
      <c r="J289" s="20" t="s">
        <v>3469</v>
      </c>
      <c r="K289" s="20">
        <v>0</v>
      </c>
      <c r="L289" s="20" t="s">
        <v>4176</v>
      </c>
      <c r="M289" s="20">
        <v>9</v>
      </c>
      <c r="N289" s="20">
        <v>1</v>
      </c>
      <c r="O289" s="20">
        <v>100</v>
      </c>
      <c r="P289" s="20">
        <v>1</v>
      </c>
      <c r="Q289" s="20">
        <v>2</v>
      </c>
      <c r="R289" s="20">
        <v>16.899999999999999</v>
      </c>
      <c r="S289" s="20">
        <v>1</v>
      </c>
      <c r="T289" s="55">
        <v>45107</v>
      </c>
      <c r="U289" s="20"/>
      <c r="V289" s="8"/>
      <c r="W289" s="8"/>
      <c r="X289" s="8"/>
    </row>
    <row r="290" spans="1:396" s="83" customFormat="1">
      <c r="A290" s="25" t="s">
        <v>474</v>
      </c>
      <c r="B290" s="25" t="s">
        <v>4177</v>
      </c>
      <c r="C290" s="25" t="s">
        <v>294</v>
      </c>
      <c r="D290" s="25">
        <v>1</v>
      </c>
      <c r="E290" s="25" t="s">
        <v>295</v>
      </c>
      <c r="F290" s="25" t="s">
        <v>3021</v>
      </c>
      <c r="G290" s="25">
        <v>1</v>
      </c>
      <c r="H290" s="25" t="s">
        <v>295</v>
      </c>
      <c r="I290" s="25">
        <v>2.35</v>
      </c>
      <c r="J290" s="25" t="s">
        <v>3021</v>
      </c>
      <c r="K290" s="25">
        <v>0</v>
      </c>
      <c r="L290" s="25" t="s">
        <v>4175</v>
      </c>
      <c r="M290" s="25">
        <v>1</v>
      </c>
      <c r="N290" s="25">
        <v>1</v>
      </c>
      <c r="O290" s="25">
        <v>100</v>
      </c>
      <c r="P290" s="25">
        <v>1</v>
      </c>
      <c r="Q290" s="25">
        <v>2</v>
      </c>
      <c r="R290" s="25">
        <v>2.35</v>
      </c>
      <c r="S290" s="25">
        <v>1</v>
      </c>
      <c r="T290" s="61">
        <v>45107</v>
      </c>
      <c r="U290" s="25"/>
      <c r="V290" s="8"/>
      <c r="W290" s="8"/>
      <c r="X290" s="8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</row>
    <row r="291" spans="1:396">
      <c r="A291" s="20" t="s">
        <v>265</v>
      </c>
      <c r="B291" s="20" t="s">
        <v>265</v>
      </c>
      <c r="C291" s="20" t="s">
        <v>294</v>
      </c>
      <c r="D291" s="20">
        <v>6</v>
      </c>
      <c r="E291" s="20" t="s">
        <v>382</v>
      </c>
      <c r="F291" s="20" t="s">
        <v>3268</v>
      </c>
      <c r="G291" s="20">
        <v>6</v>
      </c>
      <c r="H291" s="20" t="s">
        <v>382</v>
      </c>
      <c r="I291" s="20">
        <v>1.47</v>
      </c>
      <c r="J291" s="20" t="s">
        <v>3268</v>
      </c>
      <c r="K291" s="20">
        <v>0</v>
      </c>
      <c r="L291" s="20" t="s">
        <v>4178</v>
      </c>
      <c r="M291" s="20">
        <v>6</v>
      </c>
      <c r="N291" s="20">
        <v>1</v>
      </c>
      <c r="O291" s="20">
        <v>100</v>
      </c>
      <c r="P291" s="20">
        <v>1</v>
      </c>
      <c r="Q291" s="20">
        <v>2</v>
      </c>
      <c r="R291" s="20">
        <v>8.8000000000000007</v>
      </c>
      <c r="S291" s="20">
        <v>1</v>
      </c>
      <c r="T291" s="55">
        <v>45107</v>
      </c>
      <c r="U291" s="20"/>
      <c r="V291" s="8"/>
      <c r="W291" s="8"/>
      <c r="X291" s="8"/>
    </row>
    <row r="292" spans="1:396" s="83" customFormat="1">
      <c r="A292" s="25" t="s">
        <v>265</v>
      </c>
      <c r="B292" s="25" t="s">
        <v>267</v>
      </c>
      <c r="C292" s="25" t="s">
        <v>294</v>
      </c>
      <c r="D292" s="25">
        <v>1</v>
      </c>
      <c r="E292" s="25" t="s">
        <v>382</v>
      </c>
      <c r="F292" s="25" t="s">
        <v>4179</v>
      </c>
      <c r="G292" s="25">
        <v>1</v>
      </c>
      <c r="H292" s="25" t="s">
        <v>382</v>
      </c>
      <c r="I292" s="25">
        <v>1.83</v>
      </c>
      <c r="J292" s="25" t="s">
        <v>4179</v>
      </c>
      <c r="K292" s="25">
        <v>0</v>
      </c>
      <c r="L292" s="25" t="s">
        <v>239</v>
      </c>
      <c r="M292" s="25">
        <v>1</v>
      </c>
      <c r="N292" s="25">
        <v>1</v>
      </c>
      <c r="O292" s="25">
        <v>100</v>
      </c>
      <c r="P292" s="25">
        <v>1</v>
      </c>
      <c r="Q292" s="25">
        <v>2</v>
      </c>
      <c r="R292" s="25">
        <v>1.83</v>
      </c>
      <c r="S292" s="25">
        <v>1</v>
      </c>
      <c r="T292" s="61">
        <v>45107</v>
      </c>
      <c r="U292" s="25"/>
      <c r="V292" s="8"/>
      <c r="W292" s="8"/>
      <c r="X292" s="8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</row>
    <row r="293" spans="1:396">
      <c r="A293" s="20" t="s">
        <v>338</v>
      </c>
      <c r="B293" s="20" t="s">
        <v>4180</v>
      </c>
      <c r="C293" s="20" t="s">
        <v>294</v>
      </c>
      <c r="D293" s="20">
        <v>1</v>
      </c>
      <c r="E293" s="20" t="s">
        <v>382</v>
      </c>
      <c r="F293" s="20" t="s">
        <v>4181</v>
      </c>
      <c r="G293" s="20">
        <v>1</v>
      </c>
      <c r="H293" s="20" t="s">
        <v>382</v>
      </c>
      <c r="I293" s="20">
        <v>2.13</v>
      </c>
      <c r="J293" s="20" t="s">
        <v>4181</v>
      </c>
      <c r="K293" s="20">
        <v>0</v>
      </c>
      <c r="L293" s="20" t="s">
        <v>239</v>
      </c>
      <c r="M293" s="20">
        <v>1</v>
      </c>
      <c r="N293" s="20">
        <v>1</v>
      </c>
      <c r="O293" s="20">
        <v>100</v>
      </c>
      <c r="P293" s="20">
        <v>1</v>
      </c>
      <c r="Q293" s="20">
        <v>2</v>
      </c>
      <c r="R293" s="20">
        <v>2.13</v>
      </c>
      <c r="S293" s="20">
        <v>1</v>
      </c>
      <c r="T293" s="55">
        <v>45107</v>
      </c>
      <c r="U293" s="20"/>
      <c r="V293" s="8"/>
      <c r="W293" s="8"/>
      <c r="X293" s="8"/>
    </row>
    <row r="294" spans="1:396" s="83" customFormat="1">
      <c r="A294" s="25" t="s">
        <v>338</v>
      </c>
      <c r="B294" s="25" t="s">
        <v>338</v>
      </c>
      <c r="C294" s="25" t="s">
        <v>294</v>
      </c>
      <c r="D294" s="25">
        <v>7</v>
      </c>
      <c r="E294" s="25" t="s">
        <v>382</v>
      </c>
      <c r="F294" s="25" t="s">
        <v>3417</v>
      </c>
      <c r="G294" s="25">
        <v>7</v>
      </c>
      <c r="H294" s="25" t="s">
        <v>382</v>
      </c>
      <c r="I294" s="25">
        <v>1.7</v>
      </c>
      <c r="J294" s="25" t="s">
        <v>3417</v>
      </c>
      <c r="K294" s="25">
        <v>0</v>
      </c>
      <c r="L294" s="25" t="s">
        <v>4182</v>
      </c>
      <c r="M294" s="25">
        <v>7</v>
      </c>
      <c r="N294" s="25">
        <v>1</v>
      </c>
      <c r="O294" s="25">
        <v>100</v>
      </c>
      <c r="P294" s="25">
        <v>1</v>
      </c>
      <c r="Q294" s="25">
        <v>2</v>
      </c>
      <c r="R294" s="25">
        <v>11.9</v>
      </c>
      <c r="S294" s="25">
        <v>1</v>
      </c>
      <c r="T294" s="61">
        <v>45107</v>
      </c>
      <c r="U294" s="25"/>
      <c r="V294" s="8"/>
      <c r="W294" s="8"/>
      <c r="X294" s="8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</row>
    <row r="295" spans="1:396">
      <c r="A295" s="20" t="s">
        <v>1424</v>
      </c>
      <c r="B295" s="20" t="s">
        <v>1424</v>
      </c>
      <c r="C295" s="20" t="s">
        <v>294</v>
      </c>
      <c r="D295" s="20">
        <v>6</v>
      </c>
      <c r="E295" s="20" t="s">
        <v>382</v>
      </c>
      <c r="F295" s="20" t="s">
        <v>3470</v>
      </c>
      <c r="G295" s="20">
        <v>6</v>
      </c>
      <c r="H295" s="20" t="s">
        <v>382</v>
      </c>
      <c r="I295" s="20">
        <v>2.0299999999999998</v>
      </c>
      <c r="J295" s="20" t="s">
        <v>3470</v>
      </c>
      <c r="K295" s="20">
        <v>0</v>
      </c>
      <c r="L295" s="20" t="s">
        <v>4178</v>
      </c>
      <c r="M295" s="20">
        <v>6</v>
      </c>
      <c r="N295" s="20">
        <v>1</v>
      </c>
      <c r="O295" s="20">
        <v>100</v>
      </c>
      <c r="P295" s="20">
        <v>1</v>
      </c>
      <c r="Q295" s="20">
        <v>2</v>
      </c>
      <c r="R295" s="20">
        <v>12.2</v>
      </c>
      <c r="S295" s="20">
        <v>1</v>
      </c>
      <c r="T295" s="55">
        <v>45107</v>
      </c>
      <c r="U295" s="20"/>
      <c r="V295" s="8"/>
      <c r="W295" s="8"/>
      <c r="X295" s="8"/>
    </row>
    <row r="296" spans="1:396" s="83" customFormat="1">
      <c r="A296" s="25" t="s">
        <v>1424</v>
      </c>
      <c r="B296" s="25" t="s">
        <v>4183</v>
      </c>
      <c r="C296" s="25" t="s">
        <v>294</v>
      </c>
      <c r="D296" s="25">
        <v>1</v>
      </c>
      <c r="E296" s="25" t="s">
        <v>382</v>
      </c>
      <c r="F296" s="25" t="s">
        <v>4184</v>
      </c>
      <c r="G296" s="25">
        <v>1</v>
      </c>
      <c r="H296" s="25" t="s">
        <v>382</v>
      </c>
      <c r="I296" s="25">
        <v>2.54</v>
      </c>
      <c r="J296" s="25" t="s">
        <v>4184</v>
      </c>
      <c r="K296" s="25">
        <v>0</v>
      </c>
      <c r="L296" s="25" t="s">
        <v>239</v>
      </c>
      <c r="M296" s="25">
        <v>1</v>
      </c>
      <c r="N296" s="25">
        <v>1</v>
      </c>
      <c r="O296" s="25">
        <v>100</v>
      </c>
      <c r="P296" s="25">
        <v>1</v>
      </c>
      <c r="Q296" s="25">
        <v>2</v>
      </c>
      <c r="R296" s="25">
        <v>2.54</v>
      </c>
      <c r="S296" s="25">
        <v>1</v>
      </c>
      <c r="T296" s="61">
        <v>45107</v>
      </c>
      <c r="U296" s="25"/>
      <c r="V296" s="8"/>
      <c r="W296" s="8"/>
      <c r="X296" s="8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</row>
    <row r="297" spans="1:396">
      <c r="A297" s="20" t="s">
        <v>1267</v>
      </c>
      <c r="B297" s="20" t="s">
        <v>1267</v>
      </c>
      <c r="C297" s="20" t="s">
        <v>294</v>
      </c>
      <c r="D297" s="20">
        <v>5</v>
      </c>
      <c r="E297" s="20" t="s">
        <v>382</v>
      </c>
      <c r="F297" s="20" t="s">
        <v>3239</v>
      </c>
      <c r="G297" s="20">
        <v>5</v>
      </c>
      <c r="H297" s="20" t="s">
        <v>382</v>
      </c>
      <c r="I297" s="20">
        <v>1.8</v>
      </c>
      <c r="J297" s="20" t="s">
        <v>3239</v>
      </c>
      <c r="K297" s="20">
        <v>0</v>
      </c>
      <c r="L297" s="20" t="s">
        <v>3856</v>
      </c>
      <c r="M297" s="20">
        <v>5</v>
      </c>
      <c r="N297" s="20">
        <v>1</v>
      </c>
      <c r="O297" s="20">
        <v>90</v>
      </c>
      <c r="P297" s="20">
        <v>1</v>
      </c>
      <c r="Q297" s="20">
        <v>2</v>
      </c>
      <c r="R297" s="20">
        <v>9</v>
      </c>
      <c r="S297" s="20">
        <v>1</v>
      </c>
      <c r="T297" s="55">
        <v>45107</v>
      </c>
      <c r="U297" s="20"/>
      <c r="V297" s="8"/>
      <c r="W297" s="8"/>
      <c r="X297" s="8"/>
    </row>
    <row r="298" spans="1:396" s="83" customFormat="1">
      <c r="A298" s="25" t="s">
        <v>1267</v>
      </c>
      <c r="B298" s="25" t="s">
        <v>4185</v>
      </c>
      <c r="C298" s="25" t="s">
        <v>294</v>
      </c>
      <c r="D298" s="25">
        <v>1</v>
      </c>
      <c r="E298" s="25" t="s">
        <v>382</v>
      </c>
      <c r="F298" s="25" t="s">
        <v>4186</v>
      </c>
      <c r="G298" s="25">
        <v>1</v>
      </c>
      <c r="H298" s="25" t="s">
        <v>382</v>
      </c>
      <c r="I298" s="25">
        <v>2.25</v>
      </c>
      <c r="J298" s="25" t="s">
        <v>4186</v>
      </c>
      <c r="K298" s="25">
        <v>0</v>
      </c>
      <c r="L298" s="25" t="s">
        <v>239</v>
      </c>
      <c r="M298" s="25">
        <v>1</v>
      </c>
      <c r="N298" s="25">
        <v>1</v>
      </c>
      <c r="O298" s="25">
        <v>100</v>
      </c>
      <c r="P298" s="25">
        <v>1</v>
      </c>
      <c r="Q298" s="25">
        <v>2</v>
      </c>
      <c r="R298" s="25">
        <v>2.25</v>
      </c>
      <c r="S298" s="25">
        <v>1</v>
      </c>
      <c r="T298" s="61">
        <v>45107</v>
      </c>
      <c r="U298" s="25"/>
      <c r="V298" s="8"/>
      <c r="W298" s="8"/>
      <c r="X298" s="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</row>
    <row r="299" spans="1:396">
      <c r="A299" s="20" t="s">
        <v>1339</v>
      </c>
      <c r="B299" s="20" t="s">
        <v>1339</v>
      </c>
      <c r="C299" s="20" t="s">
        <v>294</v>
      </c>
      <c r="D299" s="20">
        <v>3</v>
      </c>
      <c r="E299" s="20" t="s">
        <v>382</v>
      </c>
      <c r="F299" s="20" t="s">
        <v>3386</v>
      </c>
      <c r="G299" s="20">
        <v>3</v>
      </c>
      <c r="H299" s="20" t="s">
        <v>382</v>
      </c>
      <c r="I299" s="20">
        <v>3.87</v>
      </c>
      <c r="J299" s="20" t="s">
        <v>3386</v>
      </c>
      <c r="K299" s="20">
        <v>0</v>
      </c>
      <c r="L299" s="20" t="s">
        <v>4187</v>
      </c>
      <c r="M299" s="20">
        <v>3</v>
      </c>
      <c r="N299" s="20">
        <v>1</v>
      </c>
      <c r="O299" s="20">
        <v>100</v>
      </c>
      <c r="P299" s="20">
        <v>1</v>
      </c>
      <c r="Q299" s="20">
        <v>2</v>
      </c>
      <c r="R299" s="20">
        <v>11.6</v>
      </c>
      <c r="S299" s="20">
        <v>1</v>
      </c>
      <c r="T299" s="55">
        <v>45107</v>
      </c>
      <c r="U299" s="20"/>
      <c r="V299" s="8"/>
      <c r="W299" s="8"/>
      <c r="X299" s="8"/>
    </row>
    <row r="300" spans="1:396" s="83" customFormat="1">
      <c r="A300" s="25" t="s">
        <v>493</v>
      </c>
      <c r="B300" s="25" t="s">
        <v>4188</v>
      </c>
      <c r="C300" s="25" t="s">
        <v>294</v>
      </c>
      <c r="D300" s="25">
        <v>1</v>
      </c>
      <c r="E300" s="25" t="s">
        <v>295</v>
      </c>
      <c r="F300" s="25" t="s">
        <v>4189</v>
      </c>
      <c r="G300" s="25">
        <v>1</v>
      </c>
      <c r="H300" s="25" t="s">
        <v>295</v>
      </c>
      <c r="I300" s="25">
        <v>1.64</v>
      </c>
      <c r="J300" s="25" t="s">
        <v>4189</v>
      </c>
      <c r="K300" s="25">
        <v>0</v>
      </c>
      <c r="L300" s="25" t="s">
        <v>4190</v>
      </c>
      <c r="M300" s="25">
        <v>1</v>
      </c>
      <c r="N300" s="25">
        <v>1</v>
      </c>
      <c r="O300" s="25">
        <v>100</v>
      </c>
      <c r="P300" s="25">
        <v>1</v>
      </c>
      <c r="Q300" s="25">
        <v>2</v>
      </c>
      <c r="R300" s="25">
        <v>1.64</v>
      </c>
      <c r="S300" s="25">
        <v>1</v>
      </c>
      <c r="T300" s="61">
        <v>45107</v>
      </c>
      <c r="U300" s="25"/>
      <c r="V300" s="8"/>
      <c r="W300" s="8"/>
      <c r="X300" s="8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</row>
    <row r="301" spans="1:396">
      <c r="A301" s="20" t="s">
        <v>493</v>
      </c>
      <c r="B301" s="20" t="s">
        <v>493</v>
      </c>
      <c r="C301" s="20" t="s">
        <v>294</v>
      </c>
      <c r="D301" s="20">
        <v>10</v>
      </c>
      <c r="E301" s="20" t="s">
        <v>295</v>
      </c>
      <c r="F301" s="20" t="s">
        <v>3376</v>
      </c>
      <c r="G301" s="20">
        <v>10</v>
      </c>
      <c r="H301" s="20" t="s">
        <v>295</v>
      </c>
      <c r="I301" s="20">
        <v>1.32</v>
      </c>
      <c r="J301" s="20" t="s">
        <v>3376</v>
      </c>
      <c r="K301" s="20">
        <v>0</v>
      </c>
      <c r="L301" s="20" t="s">
        <v>3777</v>
      </c>
      <c r="M301" s="20">
        <v>10</v>
      </c>
      <c r="N301" s="20">
        <v>1</v>
      </c>
      <c r="O301" s="20">
        <v>100</v>
      </c>
      <c r="P301" s="20">
        <v>1</v>
      </c>
      <c r="Q301" s="20">
        <v>2</v>
      </c>
      <c r="R301" s="20">
        <v>13.15</v>
      </c>
      <c r="S301" s="20">
        <v>1</v>
      </c>
      <c r="T301" s="55">
        <v>45107</v>
      </c>
      <c r="U301" s="20"/>
      <c r="V301" s="8"/>
      <c r="W301" s="8"/>
      <c r="X301" s="8"/>
    </row>
    <row r="302" spans="1:396" s="83" customFormat="1">
      <c r="A302" s="25" t="s">
        <v>1879</v>
      </c>
      <c r="B302" s="25" t="s">
        <v>4191</v>
      </c>
      <c r="C302" s="25" t="s">
        <v>294</v>
      </c>
      <c r="D302" s="25">
        <v>1</v>
      </c>
      <c r="E302" s="25" t="s">
        <v>295</v>
      </c>
      <c r="F302" s="25" t="s">
        <v>4192</v>
      </c>
      <c r="G302" s="25">
        <v>1</v>
      </c>
      <c r="H302" s="25" t="s">
        <v>295</v>
      </c>
      <c r="I302" s="25">
        <v>1.18</v>
      </c>
      <c r="J302" s="25" t="s">
        <v>4192</v>
      </c>
      <c r="K302" s="25">
        <v>0</v>
      </c>
      <c r="L302" s="25" t="s">
        <v>3823</v>
      </c>
      <c r="M302" s="25">
        <v>1</v>
      </c>
      <c r="N302" s="25">
        <v>1</v>
      </c>
      <c r="O302" s="25">
        <v>100</v>
      </c>
      <c r="P302" s="25">
        <v>1</v>
      </c>
      <c r="Q302" s="25">
        <v>2</v>
      </c>
      <c r="R302" s="25">
        <v>1.18</v>
      </c>
      <c r="S302" s="25">
        <v>1</v>
      </c>
      <c r="T302" s="61">
        <v>45107</v>
      </c>
      <c r="U302" s="25"/>
      <c r="V302" s="8"/>
      <c r="W302" s="8"/>
      <c r="X302" s="8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</row>
    <row r="303" spans="1:396">
      <c r="A303" s="20" t="s">
        <v>1879</v>
      </c>
      <c r="B303" s="20" t="s">
        <v>4193</v>
      </c>
      <c r="C303" s="20" t="s">
        <v>294</v>
      </c>
      <c r="D303" s="20">
        <v>1</v>
      </c>
      <c r="E303" s="20" t="s">
        <v>295</v>
      </c>
      <c r="F303" s="20" t="s">
        <v>4194</v>
      </c>
      <c r="G303" s="20">
        <v>1</v>
      </c>
      <c r="H303" s="20" t="s">
        <v>295</v>
      </c>
      <c r="I303" s="20">
        <v>0.67</v>
      </c>
      <c r="J303" s="20" t="s">
        <v>4194</v>
      </c>
      <c r="K303" s="20"/>
      <c r="L303" s="20" t="s">
        <v>3823</v>
      </c>
      <c r="M303" s="20">
        <v>1</v>
      </c>
      <c r="N303" s="20">
        <v>1</v>
      </c>
      <c r="O303" s="20">
        <v>100</v>
      </c>
      <c r="P303" s="20">
        <v>1</v>
      </c>
      <c r="Q303" s="20">
        <v>2</v>
      </c>
      <c r="R303" s="20">
        <v>0.67</v>
      </c>
      <c r="S303" s="20">
        <v>1</v>
      </c>
      <c r="T303" s="55">
        <v>45107</v>
      </c>
      <c r="U303" s="20"/>
      <c r="V303" s="8"/>
      <c r="W303" s="8"/>
      <c r="X303" s="8"/>
    </row>
    <row r="304" spans="1:396" s="83" customFormat="1">
      <c r="A304" s="25" t="s">
        <v>1879</v>
      </c>
      <c r="B304" s="25" t="s">
        <v>1879</v>
      </c>
      <c r="C304" s="25" t="s">
        <v>294</v>
      </c>
      <c r="D304" s="25">
        <v>20</v>
      </c>
      <c r="E304" s="25" t="s">
        <v>295</v>
      </c>
      <c r="F304" s="25" t="s">
        <v>3689</v>
      </c>
      <c r="G304" s="25">
        <v>20</v>
      </c>
      <c r="H304" s="25" t="s">
        <v>295</v>
      </c>
      <c r="I304" s="25">
        <v>0.85</v>
      </c>
      <c r="J304" s="25" t="s">
        <v>3689</v>
      </c>
      <c r="K304" s="25">
        <v>0</v>
      </c>
      <c r="L304" s="25" t="s">
        <v>4171</v>
      </c>
      <c r="M304" s="25">
        <v>20</v>
      </c>
      <c r="N304" s="25">
        <v>1</v>
      </c>
      <c r="O304" s="25">
        <v>100</v>
      </c>
      <c r="P304" s="25">
        <v>1</v>
      </c>
      <c r="Q304" s="25">
        <v>2</v>
      </c>
      <c r="R304" s="25">
        <v>17</v>
      </c>
      <c r="S304" s="25">
        <v>1</v>
      </c>
      <c r="T304" s="61">
        <v>45107</v>
      </c>
      <c r="U304" s="25"/>
      <c r="V304" s="8"/>
      <c r="W304" s="8"/>
      <c r="X304" s="8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</row>
    <row r="305" spans="1:396">
      <c r="A305" s="20" t="s">
        <v>1382</v>
      </c>
      <c r="B305" s="20" t="s">
        <v>1382</v>
      </c>
      <c r="C305" s="20" t="s">
        <v>294</v>
      </c>
      <c r="D305" s="20">
        <v>5</v>
      </c>
      <c r="E305" s="20" t="s">
        <v>382</v>
      </c>
      <c r="F305" s="20" t="s">
        <v>3530</v>
      </c>
      <c r="G305" s="20">
        <v>5</v>
      </c>
      <c r="H305" s="20" t="s">
        <v>382</v>
      </c>
      <c r="I305" s="20">
        <v>3.2</v>
      </c>
      <c r="J305" s="20" t="s">
        <v>3530</v>
      </c>
      <c r="K305" s="20">
        <v>0</v>
      </c>
      <c r="L305" s="20" t="s">
        <v>3856</v>
      </c>
      <c r="M305" s="20">
        <v>5</v>
      </c>
      <c r="N305" s="20">
        <v>1</v>
      </c>
      <c r="O305" s="20">
        <v>100</v>
      </c>
      <c r="P305" s="20">
        <v>1</v>
      </c>
      <c r="Q305" s="20">
        <v>2</v>
      </c>
      <c r="R305" s="20">
        <v>16</v>
      </c>
      <c r="S305" s="20">
        <v>1</v>
      </c>
      <c r="T305" s="55">
        <v>45107</v>
      </c>
      <c r="U305" s="20"/>
      <c r="V305" s="8"/>
      <c r="W305" s="8"/>
      <c r="X305" s="8"/>
    </row>
    <row r="306" spans="1:396" s="83" customFormat="1">
      <c r="A306" s="25" t="s">
        <v>1382</v>
      </c>
      <c r="B306" s="25" t="s">
        <v>4195</v>
      </c>
      <c r="C306" s="25" t="s">
        <v>294</v>
      </c>
      <c r="D306" s="25">
        <v>1</v>
      </c>
      <c r="E306" s="25" t="s">
        <v>382</v>
      </c>
      <c r="F306" s="25" t="s">
        <v>4196</v>
      </c>
      <c r="G306" s="25">
        <v>1</v>
      </c>
      <c r="H306" s="25" t="s">
        <v>382</v>
      </c>
      <c r="I306" s="25">
        <v>4</v>
      </c>
      <c r="J306" s="25" t="s">
        <v>4196</v>
      </c>
      <c r="K306" s="25">
        <v>0</v>
      </c>
      <c r="L306" s="25" t="s">
        <v>239</v>
      </c>
      <c r="M306" s="25">
        <v>1</v>
      </c>
      <c r="N306" s="25">
        <v>1</v>
      </c>
      <c r="O306" s="25">
        <v>100</v>
      </c>
      <c r="P306" s="25">
        <v>1</v>
      </c>
      <c r="Q306" s="25">
        <v>2</v>
      </c>
      <c r="R306" s="25">
        <v>4</v>
      </c>
      <c r="S306" s="25">
        <v>1</v>
      </c>
      <c r="T306" s="61">
        <v>45107</v>
      </c>
      <c r="U306" s="25"/>
      <c r="V306" s="8"/>
      <c r="W306" s="8"/>
      <c r="X306" s="8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</row>
    <row r="307" spans="1:396">
      <c r="A307" s="20" t="s">
        <v>823</v>
      </c>
      <c r="B307" s="20" t="s">
        <v>823</v>
      </c>
      <c r="C307" s="20" t="s">
        <v>294</v>
      </c>
      <c r="D307" s="20">
        <v>11</v>
      </c>
      <c r="E307" s="20" t="s">
        <v>295</v>
      </c>
      <c r="F307" s="20" t="s">
        <v>3590</v>
      </c>
      <c r="G307" s="20">
        <v>11</v>
      </c>
      <c r="H307" s="20" t="s">
        <v>295</v>
      </c>
      <c r="I307" s="20">
        <v>3.82</v>
      </c>
      <c r="J307" s="20" t="s">
        <v>3590</v>
      </c>
      <c r="K307" s="20">
        <v>0</v>
      </c>
      <c r="L307" s="20" t="s">
        <v>4197</v>
      </c>
      <c r="M307" s="20">
        <v>11</v>
      </c>
      <c r="N307" s="20">
        <v>1</v>
      </c>
      <c r="O307" s="20">
        <v>100</v>
      </c>
      <c r="P307" s="20">
        <v>1</v>
      </c>
      <c r="Q307" s="20">
        <v>2</v>
      </c>
      <c r="R307" s="20">
        <v>42</v>
      </c>
      <c r="S307" s="20">
        <v>1</v>
      </c>
      <c r="T307" s="55">
        <v>45107</v>
      </c>
      <c r="U307" s="20"/>
      <c r="V307" s="8"/>
      <c r="W307" s="8"/>
      <c r="X307" s="8"/>
    </row>
    <row r="308" spans="1:396" s="83" customFormat="1">
      <c r="A308" s="25" t="s">
        <v>823</v>
      </c>
      <c r="B308" s="25" t="s">
        <v>4198</v>
      </c>
      <c r="C308" s="25" t="s">
        <v>294</v>
      </c>
      <c r="D308" s="25">
        <v>1</v>
      </c>
      <c r="E308" s="25" t="s">
        <v>295</v>
      </c>
      <c r="F308" s="25" t="s">
        <v>4199</v>
      </c>
      <c r="G308" s="25">
        <v>1</v>
      </c>
      <c r="H308" s="25" t="s">
        <v>295</v>
      </c>
      <c r="I308" s="25">
        <v>4.7699999999999996</v>
      </c>
      <c r="J308" s="25" t="s">
        <v>4199</v>
      </c>
      <c r="K308" s="25">
        <v>0</v>
      </c>
      <c r="L308" s="25" t="s">
        <v>4200</v>
      </c>
      <c r="M308" s="25">
        <v>1</v>
      </c>
      <c r="N308" s="25">
        <v>1</v>
      </c>
      <c r="O308" s="25">
        <v>100</v>
      </c>
      <c r="P308" s="25">
        <v>1</v>
      </c>
      <c r="Q308" s="25">
        <v>2</v>
      </c>
      <c r="R308" s="25">
        <v>4.7699999999999996</v>
      </c>
      <c r="S308" s="25">
        <v>1</v>
      </c>
      <c r="T308" s="61">
        <v>45107</v>
      </c>
      <c r="U308" s="25"/>
      <c r="V308" s="8"/>
      <c r="W308" s="8"/>
      <c r="X308" s="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</row>
    <row r="309" spans="1:396">
      <c r="A309" s="20" t="s">
        <v>2569</v>
      </c>
      <c r="B309" s="20" t="s">
        <v>4201</v>
      </c>
      <c r="C309" s="20" t="s">
        <v>294</v>
      </c>
      <c r="D309" s="20">
        <v>1</v>
      </c>
      <c r="E309" s="20" t="s">
        <v>295</v>
      </c>
      <c r="F309" s="20" t="s">
        <v>3081</v>
      </c>
      <c r="G309" s="20">
        <v>1</v>
      </c>
      <c r="H309" s="20" t="s">
        <v>295</v>
      </c>
      <c r="I309" s="20">
        <v>6.25</v>
      </c>
      <c r="J309" s="20" t="s">
        <v>3081</v>
      </c>
      <c r="K309" s="20">
        <v>0</v>
      </c>
      <c r="L309" s="20" t="s">
        <v>4200</v>
      </c>
      <c r="M309" s="20">
        <v>1</v>
      </c>
      <c r="N309" s="20">
        <v>1</v>
      </c>
      <c r="O309" s="20">
        <v>100</v>
      </c>
      <c r="P309" s="20">
        <v>1</v>
      </c>
      <c r="Q309" s="20">
        <v>2</v>
      </c>
      <c r="R309" s="20">
        <v>6.25</v>
      </c>
      <c r="S309" s="20">
        <v>1</v>
      </c>
      <c r="T309" s="55">
        <v>45107</v>
      </c>
      <c r="U309" s="20"/>
      <c r="V309" s="8"/>
      <c r="W309" s="8"/>
      <c r="X309" s="8"/>
    </row>
    <row r="310" spans="1:396" s="83" customFormat="1">
      <c r="A310" s="25" t="s">
        <v>2569</v>
      </c>
      <c r="B310" s="25" t="s">
        <v>2569</v>
      </c>
      <c r="C310" s="25" t="s">
        <v>294</v>
      </c>
      <c r="D310" s="25">
        <v>11</v>
      </c>
      <c r="E310" s="25" t="s">
        <v>295</v>
      </c>
      <c r="F310" s="25" t="s">
        <v>4202</v>
      </c>
      <c r="G310" s="25">
        <v>11</v>
      </c>
      <c r="H310" s="25" t="s">
        <v>295</v>
      </c>
      <c r="I310" s="25">
        <v>5</v>
      </c>
      <c r="J310" s="25" t="s">
        <v>4202</v>
      </c>
      <c r="K310" s="25">
        <v>0</v>
      </c>
      <c r="L310" s="25" t="s">
        <v>4197</v>
      </c>
      <c r="M310" s="25">
        <v>11</v>
      </c>
      <c r="N310" s="25">
        <v>1</v>
      </c>
      <c r="O310" s="25">
        <v>100</v>
      </c>
      <c r="P310" s="25">
        <v>1</v>
      </c>
      <c r="Q310" s="25">
        <v>2</v>
      </c>
      <c r="R310" s="25">
        <v>55</v>
      </c>
      <c r="S310" s="25">
        <v>1</v>
      </c>
      <c r="T310" s="61">
        <v>45107</v>
      </c>
      <c r="U310" s="25"/>
      <c r="V310" s="8"/>
      <c r="W310" s="8"/>
      <c r="X310" s="8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</row>
    <row r="311" spans="1:396">
      <c r="A311" s="20" t="s">
        <v>344</v>
      </c>
      <c r="B311" s="20" t="s">
        <v>344</v>
      </c>
      <c r="C311" s="20" t="s">
        <v>294</v>
      </c>
      <c r="D311" s="20">
        <v>5</v>
      </c>
      <c r="E311" s="20" t="s">
        <v>382</v>
      </c>
      <c r="F311" s="20" t="s">
        <v>3349</v>
      </c>
      <c r="G311" s="20">
        <v>5</v>
      </c>
      <c r="H311" s="20" t="s">
        <v>382</v>
      </c>
      <c r="I311" s="20">
        <v>2.2799999999999998</v>
      </c>
      <c r="J311" s="20" t="s">
        <v>3349</v>
      </c>
      <c r="K311" s="20">
        <v>0</v>
      </c>
      <c r="L311" s="20" t="s">
        <v>4203</v>
      </c>
      <c r="M311" s="20">
        <v>5</v>
      </c>
      <c r="N311" s="20">
        <v>1</v>
      </c>
      <c r="O311" s="20">
        <v>97</v>
      </c>
      <c r="P311" s="20">
        <v>1</v>
      </c>
      <c r="Q311" s="20">
        <v>2</v>
      </c>
      <c r="R311" s="20">
        <v>11.4</v>
      </c>
      <c r="S311" s="20">
        <v>1</v>
      </c>
      <c r="T311" s="55">
        <v>45107</v>
      </c>
      <c r="U311" s="20"/>
      <c r="V311" s="8"/>
      <c r="W311" s="8"/>
      <c r="X311" s="8"/>
    </row>
    <row r="312" spans="1:396" s="83" customFormat="1">
      <c r="A312" s="25" t="s">
        <v>344</v>
      </c>
      <c r="B312" s="25" t="s">
        <v>4204</v>
      </c>
      <c r="C312" s="25" t="s">
        <v>294</v>
      </c>
      <c r="D312" s="25">
        <v>1</v>
      </c>
      <c r="E312" s="25" t="s">
        <v>295</v>
      </c>
      <c r="F312" s="25" t="s">
        <v>4205</v>
      </c>
      <c r="G312" s="25">
        <v>1</v>
      </c>
      <c r="H312" s="25" t="s">
        <v>295</v>
      </c>
      <c r="I312" s="25">
        <v>1.1000000000000001</v>
      </c>
      <c r="J312" s="25" t="s">
        <v>4205</v>
      </c>
      <c r="K312" s="25">
        <v>0</v>
      </c>
      <c r="L312" s="25" t="s">
        <v>3823</v>
      </c>
      <c r="M312" s="25">
        <v>1</v>
      </c>
      <c r="N312" s="25">
        <v>1</v>
      </c>
      <c r="O312" s="25">
        <v>100</v>
      </c>
      <c r="P312" s="25">
        <v>1</v>
      </c>
      <c r="Q312" s="25">
        <v>2</v>
      </c>
      <c r="R312" s="25">
        <v>1.1000000000000001</v>
      </c>
      <c r="S312" s="25">
        <v>1</v>
      </c>
      <c r="T312" s="61">
        <v>45107</v>
      </c>
      <c r="U312" s="25"/>
      <c r="V312" s="8"/>
      <c r="W312" s="8"/>
      <c r="X312" s="8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</row>
    <row r="313" spans="1:396">
      <c r="A313" s="20" t="s">
        <v>4206</v>
      </c>
      <c r="B313" s="20" t="s">
        <v>4206</v>
      </c>
      <c r="C313" s="20" t="s">
        <v>294</v>
      </c>
      <c r="D313" s="20">
        <v>1</v>
      </c>
      <c r="E313" s="20" t="s">
        <v>382</v>
      </c>
      <c r="F313" s="20" t="s">
        <v>4207</v>
      </c>
      <c r="G313" s="20">
        <v>1</v>
      </c>
      <c r="H313" s="20" t="s">
        <v>382</v>
      </c>
      <c r="I313" s="20">
        <v>15.5</v>
      </c>
      <c r="J313" s="20" t="s">
        <v>4207</v>
      </c>
      <c r="K313" s="20">
        <v>0</v>
      </c>
      <c r="L313" s="20" t="s">
        <v>4150</v>
      </c>
      <c r="M313" s="20">
        <v>1</v>
      </c>
      <c r="N313" s="20">
        <v>1</v>
      </c>
      <c r="O313" s="20">
        <v>100</v>
      </c>
      <c r="P313" s="20">
        <v>1</v>
      </c>
      <c r="Q313" s="20">
        <v>2</v>
      </c>
      <c r="R313" s="20">
        <v>15.5</v>
      </c>
      <c r="S313" s="20">
        <v>1</v>
      </c>
      <c r="T313" s="55">
        <v>45107</v>
      </c>
      <c r="U313" s="20"/>
      <c r="V313" s="8"/>
      <c r="W313" s="8"/>
      <c r="X313" s="8"/>
    </row>
    <row r="314" spans="1:396" s="83" customFormat="1">
      <c r="A314" s="25" t="s">
        <v>372</v>
      </c>
      <c r="B314" s="25" t="s">
        <v>4208</v>
      </c>
      <c r="C314" s="25" t="s">
        <v>294</v>
      </c>
      <c r="D314" s="25">
        <v>1</v>
      </c>
      <c r="E314" s="25" t="s">
        <v>295</v>
      </c>
      <c r="F314" s="25" t="s">
        <v>4209</v>
      </c>
      <c r="G314" s="25">
        <v>1</v>
      </c>
      <c r="H314" s="25" t="s">
        <v>295</v>
      </c>
      <c r="I314" s="25">
        <v>1.2</v>
      </c>
      <c r="J314" s="25" t="s">
        <v>4209</v>
      </c>
      <c r="K314" s="25">
        <v>0</v>
      </c>
      <c r="L314" s="25" t="s">
        <v>4170</v>
      </c>
      <c r="M314" s="25">
        <v>1</v>
      </c>
      <c r="N314" s="25">
        <v>1</v>
      </c>
      <c r="O314" s="25">
        <v>100</v>
      </c>
      <c r="P314" s="25">
        <v>1</v>
      </c>
      <c r="Q314" s="25">
        <v>2</v>
      </c>
      <c r="R314" s="25">
        <v>1.2</v>
      </c>
      <c r="S314" s="25">
        <v>1</v>
      </c>
      <c r="T314" s="61">
        <v>45107</v>
      </c>
      <c r="U314" s="25"/>
      <c r="V314" s="8"/>
      <c r="W314" s="8"/>
      <c r="X314" s="8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</row>
    <row r="315" spans="1:396">
      <c r="A315" s="20" t="s">
        <v>372</v>
      </c>
      <c r="B315" s="20" t="s">
        <v>372</v>
      </c>
      <c r="C315" s="20" t="s">
        <v>294</v>
      </c>
      <c r="D315" s="20">
        <v>12</v>
      </c>
      <c r="E315" s="20" t="s">
        <v>295</v>
      </c>
      <c r="F315" s="20" t="s">
        <v>3355</v>
      </c>
      <c r="G315" s="20">
        <v>12</v>
      </c>
      <c r="H315" s="20" t="s">
        <v>295</v>
      </c>
      <c r="I315" s="20">
        <v>0.96</v>
      </c>
      <c r="J315" s="20" t="s">
        <v>3355</v>
      </c>
      <c r="K315" s="20">
        <v>0</v>
      </c>
      <c r="L315" s="20" t="s">
        <v>4109</v>
      </c>
      <c r="M315" s="20">
        <v>12</v>
      </c>
      <c r="N315" s="20">
        <v>1</v>
      </c>
      <c r="O315" s="20">
        <v>100</v>
      </c>
      <c r="P315" s="20">
        <v>1</v>
      </c>
      <c r="Q315" s="20">
        <v>2</v>
      </c>
      <c r="R315" s="20">
        <v>11.5</v>
      </c>
      <c r="S315" s="20">
        <v>1</v>
      </c>
      <c r="T315" s="55">
        <v>45107</v>
      </c>
      <c r="U315" s="20"/>
      <c r="V315" s="8"/>
      <c r="W315" s="8"/>
      <c r="X315" s="8"/>
    </row>
    <row r="316" spans="1:396" s="83" customFormat="1">
      <c r="A316" s="25" t="s">
        <v>2581</v>
      </c>
      <c r="B316" s="25" t="s">
        <v>2581</v>
      </c>
      <c r="C316" s="25" t="s">
        <v>294</v>
      </c>
      <c r="D316" s="25">
        <v>4</v>
      </c>
      <c r="E316" s="25" t="s">
        <v>382</v>
      </c>
      <c r="F316" s="25" t="s">
        <v>4210</v>
      </c>
      <c r="G316" s="25">
        <v>4</v>
      </c>
      <c r="H316" s="25" t="s">
        <v>382</v>
      </c>
      <c r="I316" s="25">
        <v>3.95</v>
      </c>
      <c r="J316" s="25" t="s">
        <v>4210</v>
      </c>
      <c r="K316" s="25">
        <v>0</v>
      </c>
      <c r="L316" s="25" t="s">
        <v>3829</v>
      </c>
      <c r="M316" s="25">
        <v>4</v>
      </c>
      <c r="N316" s="25">
        <v>1</v>
      </c>
      <c r="O316" s="25">
        <v>100</v>
      </c>
      <c r="P316" s="25">
        <v>1</v>
      </c>
      <c r="Q316" s="25">
        <v>2</v>
      </c>
      <c r="R316" s="25">
        <v>15.8</v>
      </c>
      <c r="S316" s="25">
        <v>1</v>
      </c>
      <c r="T316" s="61">
        <v>45107</v>
      </c>
      <c r="U316" s="25"/>
      <c r="V316" s="8"/>
      <c r="W316" s="8"/>
      <c r="X316" s="8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</row>
    <row r="317" spans="1:396">
      <c r="A317" s="20" t="s">
        <v>2586</v>
      </c>
      <c r="B317" s="20" t="s">
        <v>2586</v>
      </c>
      <c r="C317" s="20" t="s">
        <v>294</v>
      </c>
      <c r="D317" s="20">
        <v>4</v>
      </c>
      <c r="E317" s="20" t="s">
        <v>382</v>
      </c>
      <c r="F317" s="20" t="s">
        <v>4211</v>
      </c>
      <c r="G317" s="20">
        <v>4</v>
      </c>
      <c r="H317" s="20" t="s">
        <v>382</v>
      </c>
      <c r="I317" s="20">
        <v>6.68</v>
      </c>
      <c r="J317" s="20" t="s">
        <v>4211</v>
      </c>
      <c r="K317" s="20">
        <v>0</v>
      </c>
      <c r="L317" s="20" t="s">
        <v>3829</v>
      </c>
      <c r="M317" s="20">
        <v>4</v>
      </c>
      <c r="N317" s="20">
        <v>1</v>
      </c>
      <c r="O317" s="20">
        <v>100</v>
      </c>
      <c r="P317" s="20">
        <v>1</v>
      </c>
      <c r="Q317" s="20">
        <v>2</v>
      </c>
      <c r="R317" s="20">
        <v>26.71</v>
      </c>
      <c r="S317" s="20">
        <v>1</v>
      </c>
      <c r="T317" s="55">
        <v>45107</v>
      </c>
      <c r="U317" s="20"/>
      <c r="V317" s="8"/>
      <c r="W317" s="8"/>
      <c r="X317" s="8"/>
    </row>
    <row r="318" spans="1:396" s="83" customFormat="1">
      <c r="A318" s="25" t="s">
        <v>1219</v>
      </c>
      <c r="B318" s="25" t="s">
        <v>4212</v>
      </c>
      <c r="C318" s="25" t="s">
        <v>294</v>
      </c>
      <c r="D318" s="25">
        <v>1.5</v>
      </c>
      <c r="E318" s="25" t="s">
        <v>382</v>
      </c>
      <c r="F318" s="25" t="s">
        <v>3339</v>
      </c>
      <c r="G318" s="25">
        <v>1.5</v>
      </c>
      <c r="H318" s="25" t="s">
        <v>382</v>
      </c>
      <c r="I318" s="25">
        <v>5.33</v>
      </c>
      <c r="J318" s="25" t="s">
        <v>3339</v>
      </c>
      <c r="K318" s="25">
        <v>0</v>
      </c>
      <c r="L318" s="25" t="s">
        <v>4213</v>
      </c>
      <c r="M318" s="25">
        <v>2</v>
      </c>
      <c r="N318" s="25">
        <v>1</v>
      </c>
      <c r="O318" s="25">
        <v>100</v>
      </c>
      <c r="P318" s="25">
        <v>1</v>
      </c>
      <c r="Q318" s="25">
        <v>2</v>
      </c>
      <c r="R318" s="25">
        <v>10.65</v>
      </c>
      <c r="S318" s="25">
        <v>1</v>
      </c>
      <c r="T318" s="61">
        <v>45107</v>
      </c>
      <c r="U318" s="25"/>
      <c r="V318" s="8"/>
      <c r="W318" s="8"/>
      <c r="X318" s="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</row>
    <row r="319" spans="1:396">
      <c r="A319" s="20" t="s">
        <v>1219</v>
      </c>
      <c r="B319" s="20" t="s">
        <v>1219</v>
      </c>
      <c r="C319" s="20" t="s">
        <v>294</v>
      </c>
      <c r="D319" s="20">
        <v>1</v>
      </c>
      <c r="E319" s="20" t="s">
        <v>382</v>
      </c>
      <c r="F319" s="20" t="s">
        <v>4214</v>
      </c>
      <c r="G319" s="20">
        <v>1</v>
      </c>
      <c r="H319" s="20" t="s">
        <v>382</v>
      </c>
      <c r="I319" s="20">
        <v>8.8800000000000008</v>
      </c>
      <c r="J319" s="20" t="s">
        <v>4214</v>
      </c>
      <c r="K319" s="20">
        <v>0</v>
      </c>
      <c r="L319" s="20" t="s">
        <v>239</v>
      </c>
      <c r="M319" s="20">
        <v>1</v>
      </c>
      <c r="N319" s="20">
        <v>1</v>
      </c>
      <c r="O319" s="20">
        <v>100</v>
      </c>
      <c r="P319" s="20">
        <v>1</v>
      </c>
      <c r="Q319" s="20">
        <v>2</v>
      </c>
      <c r="R319" s="20">
        <v>8.8800000000000008</v>
      </c>
      <c r="S319" s="20">
        <v>1</v>
      </c>
      <c r="T319" s="55">
        <v>45107</v>
      </c>
      <c r="U319" s="20"/>
      <c r="V319" s="8"/>
      <c r="W319" s="8"/>
      <c r="X319" s="8"/>
    </row>
    <row r="320" spans="1:396" s="83" customFormat="1">
      <c r="A320" s="25" t="s">
        <v>1622</v>
      </c>
      <c r="B320" s="25" t="s">
        <v>1622</v>
      </c>
      <c r="C320" s="25" t="s">
        <v>294</v>
      </c>
      <c r="D320" s="25">
        <v>1</v>
      </c>
      <c r="E320" s="25" t="s">
        <v>382</v>
      </c>
      <c r="F320" s="25" t="s">
        <v>4215</v>
      </c>
      <c r="G320" s="25">
        <v>1</v>
      </c>
      <c r="H320" s="25" t="s">
        <v>382</v>
      </c>
      <c r="I320" s="25">
        <v>17</v>
      </c>
      <c r="J320" s="25" t="s">
        <v>4215</v>
      </c>
      <c r="K320" s="25">
        <v>0</v>
      </c>
      <c r="L320" s="25" t="s">
        <v>4110</v>
      </c>
      <c r="M320" s="25">
        <v>1</v>
      </c>
      <c r="N320" s="25">
        <v>1</v>
      </c>
      <c r="O320" s="25">
        <v>100</v>
      </c>
      <c r="P320" s="25">
        <v>1</v>
      </c>
      <c r="Q320" s="25">
        <v>2</v>
      </c>
      <c r="R320" s="25">
        <v>17</v>
      </c>
      <c r="S320" s="25">
        <v>1</v>
      </c>
      <c r="T320" s="61">
        <v>45107</v>
      </c>
      <c r="U320" s="25"/>
      <c r="V320" s="8"/>
      <c r="W320" s="8"/>
      <c r="X320" s="8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</row>
    <row r="321" spans="1:396">
      <c r="A321" s="20" t="s">
        <v>445</v>
      </c>
      <c r="B321" s="20" t="s">
        <v>4216</v>
      </c>
      <c r="C321" s="20" t="s">
        <v>294</v>
      </c>
      <c r="D321" s="20">
        <v>1</v>
      </c>
      <c r="E321" s="20" t="s">
        <v>295</v>
      </c>
      <c r="F321" s="20" t="s">
        <v>2909</v>
      </c>
      <c r="G321" s="20">
        <v>1</v>
      </c>
      <c r="H321" s="20" t="s">
        <v>295</v>
      </c>
      <c r="I321" s="20">
        <v>0.67</v>
      </c>
      <c r="J321" s="20" t="s">
        <v>2909</v>
      </c>
      <c r="K321" s="20">
        <v>0</v>
      </c>
      <c r="L321" s="20" t="s">
        <v>4217</v>
      </c>
      <c r="M321" s="20">
        <v>1</v>
      </c>
      <c r="N321" s="20">
        <v>1</v>
      </c>
      <c r="O321" s="20">
        <v>100</v>
      </c>
      <c r="P321" s="20">
        <v>1</v>
      </c>
      <c r="Q321" s="20">
        <v>2</v>
      </c>
      <c r="R321" s="20">
        <v>0.67</v>
      </c>
      <c r="S321" s="20">
        <v>1</v>
      </c>
      <c r="T321" s="55">
        <v>45107</v>
      </c>
      <c r="U321" s="20"/>
      <c r="V321" s="8"/>
      <c r="W321" s="8"/>
      <c r="X321" s="8"/>
    </row>
    <row r="322" spans="1:396" s="83" customFormat="1">
      <c r="A322" s="25" t="s">
        <v>445</v>
      </c>
      <c r="B322" s="25" t="s">
        <v>445</v>
      </c>
      <c r="C322" s="25" t="s">
        <v>294</v>
      </c>
      <c r="D322" s="25">
        <v>18</v>
      </c>
      <c r="E322" s="25" t="s">
        <v>295</v>
      </c>
      <c r="F322" s="25" t="s">
        <v>3421</v>
      </c>
      <c r="G322" s="25">
        <v>18</v>
      </c>
      <c r="H322" s="25" t="s">
        <v>295</v>
      </c>
      <c r="I322" s="25">
        <v>0.53</v>
      </c>
      <c r="J322" s="25" t="s">
        <v>3421</v>
      </c>
      <c r="K322" s="25">
        <v>0</v>
      </c>
      <c r="L322" s="25" t="s">
        <v>4218</v>
      </c>
      <c r="M322" s="25">
        <v>18</v>
      </c>
      <c r="N322" s="25">
        <v>1</v>
      </c>
      <c r="O322" s="25">
        <v>100</v>
      </c>
      <c r="P322" s="25">
        <v>1</v>
      </c>
      <c r="Q322" s="25">
        <v>2</v>
      </c>
      <c r="R322" s="25">
        <v>9.6</v>
      </c>
      <c r="S322" s="25">
        <v>1</v>
      </c>
      <c r="T322" s="61">
        <v>45107</v>
      </c>
      <c r="U322" s="25"/>
      <c r="V322" s="8"/>
      <c r="W322" s="8"/>
      <c r="X322" s="8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</row>
    <row r="323" spans="1:396">
      <c r="A323" s="20" t="s">
        <v>581</v>
      </c>
      <c r="B323" s="20" t="s">
        <v>581</v>
      </c>
      <c r="C323" s="20" t="s">
        <v>294</v>
      </c>
      <c r="D323" s="20">
        <v>5</v>
      </c>
      <c r="E323" s="20" t="s">
        <v>382</v>
      </c>
      <c r="F323" s="20" t="s">
        <v>3257</v>
      </c>
      <c r="G323" s="20">
        <v>5</v>
      </c>
      <c r="H323" s="20" t="s">
        <v>382</v>
      </c>
      <c r="I323" s="20">
        <v>1.26</v>
      </c>
      <c r="J323" s="20" t="s">
        <v>3257</v>
      </c>
      <c r="K323" s="20">
        <v>0</v>
      </c>
      <c r="L323" s="20" t="s">
        <v>4219</v>
      </c>
      <c r="M323" s="20">
        <v>5</v>
      </c>
      <c r="N323" s="20">
        <v>1</v>
      </c>
      <c r="O323" s="20">
        <v>100</v>
      </c>
      <c r="P323" s="20">
        <v>1</v>
      </c>
      <c r="Q323" s="20">
        <v>2</v>
      </c>
      <c r="R323" s="20">
        <v>6.3</v>
      </c>
      <c r="S323" s="20">
        <v>1</v>
      </c>
      <c r="T323" s="55">
        <v>45107</v>
      </c>
      <c r="U323" s="20"/>
      <c r="V323" s="8"/>
      <c r="W323" s="8"/>
      <c r="X323" s="8"/>
    </row>
    <row r="324" spans="1:396" s="83" customFormat="1">
      <c r="A324" s="25" t="s">
        <v>581</v>
      </c>
      <c r="B324" s="25" t="s">
        <v>4220</v>
      </c>
      <c r="C324" s="25" t="s">
        <v>294</v>
      </c>
      <c r="D324" s="25">
        <v>1</v>
      </c>
      <c r="E324" s="25" t="s">
        <v>382</v>
      </c>
      <c r="F324" s="25" t="s">
        <v>4221</v>
      </c>
      <c r="G324" s="25">
        <v>1</v>
      </c>
      <c r="H324" s="25" t="s">
        <v>382</v>
      </c>
      <c r="I324" s="25">
        <v>1.58</v>
      </c>
      <c r="J324" s="25" t="s">
        <v>4221</v>
      </c>
      <c r="K324" s="25">
        <v>0</v>
      </c>
      <c r="L324" s="25" t="s">
        <v>239</v>
      </c>
      <c r="M324" s="25">
        <v>1</v>
      </c>
      <c r="N324" s="25">
        <v>1</v>
      </c>
      <c r="O324" s="25">
        <v>100</v>
      </c>
      <c r="P324" s="25">
        <v>1</v>
      </c>
      <c r="Q324" s="25">
        <v>2</v>
      </c>
      <c r="R324" s="25">
        <v>1.58</v>
      </c>
      <c r="S324" s="25">
        <v>1</v>
      </c>
      <c r="T324" s="61">
        <v>45107</v>
      </c>
      <c r="U324" s="25"/>
      <c r="V324" s="8"/>
      <c r="W324" s="8"/>
      <c r="X324" s="8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</row>
    <row r="325" spans="1:396">
      <c r="A325" s="20" t="s">
        <v>172</v>
      </c>
      <c r="B325" s="20" t="s">
        <v>172</v>
      </c>
      <c r="C325" s="20" t="s">
        <v>294</v>
      </c>
      <c r="D325" s="20">
        <v>6</v>
      </c>
      <c r="E325" s="20" t="s">
        <v>382</v>
      </c>
      <c r="F325" s="20" t="s">
        <v>4222</v>
      </c>
      <c r="G325" s="20">
        <v>6</v>
      </c>
      <c r="H325" s="20" t="s">
        <v>382</v>
      </c>
      <c r="I325" s="20">
        <v>2.38</v>
      </c>
      <c r="J325" s="20" t="s">
        <v>4222</v>
      </c>
      <c r="K325" s="20">
        <v>0</v>
      </c>
      <c r="L325" s="20" t="s">
        <v>4178</v>
      </c>
      <c r="M325" s="20">
        <v>6</v>
      </c>
      <c r="N325" s="20">
        <v>1</v>
      </c>
      <c r="O325" s="20">
        <v>100</v>
      </c>
      <c r="P325" s="20">
        <v>1</v>
      </c>
      <c r="Q325" s="20">
        <v>2</v>
      </c>
      <c r="R325" s="20">
        <v>14.3</v>
      </c>
      <c r="S325" s="20">
        <v>1</v>
      </c>
      <c r="T325" s="55">
        <v>45107</v>
      </c>
      <c r="U325" s="20"/>
      <c r="V325" s="8"/>
      <c r="W325" s="8"/>
      <c r="X325" s="8"/>
    </row>
    <row r="326" spans="1:396" s="83" customFormat="1">
      <c r="A326" s="25" t="s">
        <v>172</v>
      </c>
      <c r="B326" s="25" t="s">
        <v>4223</v>
      </c>
      <c r="C326" s="25" t="s">
        <v>294</v>
      </c>
      <c r="D326" s="25">
        <v>1</v>
      </c>
      <c r="E326" s="25" t="s">
        <v>382</v>
      </c>
      <c r="F326" s="25" t="s">
        <v>4224</v>
      </c>
      <c r="G326" s="25">
        <v>1</v>
      </c>
      <c r="H326" s="25" t="s">
        <v>382</v>
      </c>
      <c r="I326" s="25">
        <v>2.98</v>
      </c>
      <c r="J326" s="25" t="s">
        <v>4224</v>
      </c>
      <c r="K326" s="25">
        <v>0</v>
      </c>
      <c r="L326" s="25" t="s">
        <v>239</v>
      </c>
      <c r="M326" s="25">
        <v>1</v>
      </c>
      <c r="N326" s="25">
        <v>1</v>
      </c>
      <c r="O326" s="25">
        <v>100</v>
      </c>
      <c r="P326" s="25">
        <v>1</v>
      </c>
      <c r="Q326" s="25">
        <v>2</v>
      </c>
      <c r="R326" s="25">
        <v>2.98</v>
      </c>
      <c r="S326" s="25">
        <v>1</v>
      </c>
      <c r="T326" s="61">
        <v>45107</v>
      </c>
      <c r="U326" s="25"/>
      <c r="V326" s="8"/>
      <c r="W326" s="8"/>
      <c r="X326" s="8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</row>
    <row r="327" spans="1:396">
      <c r="A327" s="20" t="s">
        <v>1135</v>
      </c>
      <c r="B327" s="20" t="s">
        <v>4225</v>
      </c>
      <c r="C327" s="20" t="s">
        <v>294</v>
      </c>
      <c r="D327" s="20">
        <v>1</v>
      </c>
      <c r="E327" s="20" t="s">
        <v>295</v>
      </c>
      <c r="F327" s="20" t="s">
        <v>4226</v>
      </c>
      <c r="G327" s="20">
        <v>1</v>
      </c>
      <c r="H327" s="20" t="s">
        <v>295</v>
      </c>
      <c r="I327" s="20">
        <v>1.06</v>
      </c>
      <c r="J327" s="20" t="s">
        <v>4226</v>
      </c>
      <c r="K327" s="20">
        <v>0</v>
      </c>
      <c r="L327" s="20" t="s">
        <v>3823</v>
      </c>
      <c r="M327" s="20">
        <v>1</v>
      </c>
      <c r="N327" s="20">
        <v>1</v>
      </c>
      <c r="O327" s="20">
        <v>100</v>
      </c>
      <c r="P327" s="20">
        <v>1</v>
      </c>
      <c r="Q327" s="20">
        <v>2</v>
      </c>
      <c r="R327" s="20">
        <v>1.06</v>
      </c>
      <c r="S327" s="20">
        <v>1</v>
      </c>
      <c r="T327" s="55">
        <v>45107</v>
      </c>
      <c r="U327" s="20"/>
      <c r="V327" s="8"/>
      <c r="W327" s="8"/>
      <c r="X327" s="8"/>
    </row>
    <row r="328" spans="1:396" s="83" customFormat="1">
      <c r="A328" s="25" t="s">
        <v>1135</v>
      </c>
      <c r="B328" s="25" t="s">
        <v>1135</v>
      </c>
      <c r="C328" s="25" t="s">
        <v>294</v>
      </c>
      <c r="D328" s="25">
        <v>10</v>
      </c>
      <c r="E328" s="25" t="s">
        <v>295</v>
      </c>
      <c r="F328" s="25" t="s">
        <v>4227</v>
      </c>
      <c r="G328" s="25">
        <v>10</v>
      </c>
      <c r="H328" s="25" t="s">
        <v>295</v>
      </c>
      <c r="I328" s="25">
        <v>0.85</v>
      </c>
      <c r="J328" s="25" t="s">
        <v>4227</v>
      </c>
      <c r="K328" s="25">
        <v>0</v>
      </c>
      <c r="L328" s="25" t="s">
        <v>4228</v>
      </c>
      <c r="M328" s="25">
        <v>10</v>
      </c>
      <c r="N328" s="25">
        <v>1</v>
      </c>
      <c r="O328" s="25">
        <v>100</v>
      </c>
      <c r="P328" s="25">
        <v>1</v>
      </c>
      <c r="Q328" s="25">
        <v>2</v>
      </c>
      <c r="R328" s="25">
        <v>8.5</v>
      </c>
      <c r="S328" s="25">
        <v>1</v>
      </c>
      <c r="T328" s="61">
        <v>45107</v>
      </c>
      <c r="U328" s="25"/>
      <c r="V328" s="8"/>
      <c r="W328" s="8"/>
      <c r="X328" s="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</row>
    <row r="329" spans="1:396">
      <c r="A329" s="20" t="s">
        <v>664</v>
      </c>
      <c r="B329" s="20" t="s">
        <v>664</v>
      </c>
      <c r="C329" s="20" t="s">
        <v>294</v>
      </c>
      <c r="D329" s="20">
        <v>1</v>
      </c>
      <c r="E329" s="20" t="s">
        <v>295</v>
      </c>
      <c r="F329" s="20" t="s">
        <v>4229</v>
      </c>
      <c r="G329" s="20">
        <v>1</v>
      </c>
      <c r="H329" s="20" t="s">
        <v>295</v>
      </c>
      <c r="I329" s="20">
        <v>3.75</v>
      </c>
      <c r="J329" s="20" t="s">
        <v>4229</v>
      </c>
      <c r="K329" s="20">
        <v>0</v>
      </c>
      <c r="L329" s="20" t="s">
        <v>3823</v>
      </c>
      <c r="M329" s="20">
        <v>1</v>
      </c>
      <c r="N329" s="20">
        <v>1</v>
      </c>
      <c r="O329" s="20">
        <v>100</v>
      </c>
      <c r="P329" s="20">
        <v>1</v>
      </c>
      <c r="Q329" s="20">
        <v>2</v>
      </c>
      <c r="R329" s="20">
        <v>3.75</v>
      </c>
      <c r="S329" s="20">
        <v>1</v>
      </c>
      <c r="T329" s="55">
        <v>45107</v>
      </c>
      <c r="U329" s="20"/>
      <c r="V329" s="8"/>
      <c r="W329" s="8"/>
      <c r="X329" s="8"/>
    </row>
    <row r="330" spans="1:396" s="83" customFormat="1">
      <c r="A330" s="25" t="s">
        <v>638</v>
      </c>
      <c r="B330" s="25" t="s">
        <v>4230</v>
      </c>
      <c r="C330" s="25" t="s">
        <v>294</v>
      </c>
      <c r="D330" s="25">
        <v>1</v>
      </c>
      <c r="E330" s="25" t="s">
        <v>295</v>
      </c>
      <c r="F330" s="25" t="s">
        <v>4231</v>
      </c>
      <c r="G330" s="25">
        <v>1</v>
      </c>
      <c r="H330" s="25" t="s">
        <v>295</v>
      </c>
      <c r="I330" s="25">
        <v>2.7</v>
      </c>
      <c r="J330" s="25" t="s">
        <v>4231</v>
      </c>
      <c r="K330" s="25">
        <v>0</v>
      </c>
      <c r="L330" s="25" t="s">
        <v>3823</v>
      </c>
      <c r="M330" s="25">
        <v>1</v>
      </c>
      <c r="N330" s="25">
        <v>1</v>
      </c>
      <c r="O330" s="25">
        <v>100</v>
      </c>
      <c r="P330" s="25">
        <v>1</v>
      </c>
      <c r="Q330" s="25">
        <v>2</v>
      </c>
      <c r="R330" s="25">
        <v>2.7</v>
      </c>
      <c r="S330" s="25">
        <v>1</v>
      </c>
      <c r="T330" s="61">
        <v>45107</v>
      </c>
      <c r="U330" s="25"/>
      <c r="V330" s="8"/>
      <c r="W330" s="8"/>
      <c r="X330" s="8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</row>
    <row r="331" spans="1:396">
      <c r="A331" s="20" t="s">
        <v>638</v>
      </c>
      <c r="B331" s="20" t="s">
        <v>638</v>
      </c>
      <c r="C331" s="20" t="s">
        <v>294</v>
      </c>
      <c r="D331" s="20">
        <v>10</v>
      </c>
      <c r="E331" s="20" t="s">
        <v>382</v>
      </c>
      <c r="F331" s="20" t="s">
        <v>3426</v>
      </c>
      <c r="G331" s="20">
        <v>10</v>
      </c>
      <c r="H331" s="20" t="s">
        <v>382</v>
      </c>
      <c r="I331" s="20">
        <v>1.3</v>
      </c>
      <c r="J331" s="20" t="s">
        <v>3426</v>
      </c>
      <c r="K331" s="20">
        <v>0</v>
      </c>
      <c r="L331" s="20" t="s">
        <v>4232</v>
      </c>
      <c r="M331" s="20">
        <v>10</v>
      </c>
      <c r="N331" s="20">
        <v>1</v>
      </c>
      <c r="O331" s="20">
        <v>100</v>
      </c>
      <c r="P331" s="20">
        <v>1</v>
      </c>
      <c r="Q331" s="20">
        <v>2</v>
      </c>
      <c r="R331" s="20">
        <v>12.95</v>
      </c>
      <c r="S331" s="20">
        <v>1</v>
      </c>
      <c r="T331" s="55">
        <v>45107</v>
      </c>
      <c r="U331" s="20"/>
      <c r="V331" s="8"/>
      <c r="W331" s="8"/>
      <c r="X331" s="8"/>
    </row>
    <row r="332" spans="1:396" s="83" customFormat="1">
      <c r="A332" s="25" t="s">
        <v>477</v>
      </c>
      <c r="B332" s="25" t="s">
        <v>477</v>
      </c>
      <c r="C332" s="25" t="s">
        <v>294</v>
      </c>
      <c r="D332" s="25">
        <v>6</v>
      </c>
      <c r="E332" s="25" t="s">
        <v>295</v>
      </c>
      <c r="F332" s="25" t="s">
        <v>3453</v>
      </c>
      <c r="G332" s="25">
        <v>6</v>
      </c>
      <c r="H332" s="25" t="s">
        <v>295</v>
      </c>
      <c r="I332" s="25">
        <v>2.08</v>
      </c>
      <c r="J332" s="25" t="s">
        <v>3453</v>
      </c>
      <c r="K332" s="25">
        <v>0</v>
      </c>
      <c r="L332" s="25" t="s">
        <v>4233</v>
      </c>
      <c r="M332" s="25">
        <v>6</v>
      </c>
      <c r="N332" s="25">
        <v>1</v>
      </c>
      <c r="O332" s="25">
        <v>100</v>
      </c>
      <c r="P332" s="25">
        <v>1</v>
      </c>
      <c r="Q332" s="25">
        <v>2</v>
      </c>
      <c r="R332" s="25">
        <v>12.5</v>
      </c>
      <c r="S332" s="25">
        <v>1</v>
      </c>
      <c r="T332" s="61">
        <v>45107</v>
      </c>
      <c r="U332" s="25"/>
      <c r="V332" s="8"/>
      <c r="W332" s="8"/>
      <c r="X332" s="8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</row>
    <row r="333" spans="1:396">
      <c r="A333" s="20" t="s">
        <v>477</v>
      </c>
      <c r="B333" s="20" t="s">
        <v>4234</v>
      </c>
      <c r="C333" s="20" t="s">
        <v>294</v>
      </c>
      <c r="D333" s="20">
        <v>1</v>
      </c>
      <c r="E333" s="20" t="s">
        <v>295</v>
      </c>
      <c r="F333" s="20" t="s">
        <v>4235</v>
      </c>
      <c r="G333" s="20">
        <v>1</v>
      </c>
      <c r="H333" s="20" t="s">
        <v>295</v>
      </c>
      <c r="I333" s="20">
        <v>2.6</v>
      </c>
      <c r="J333" s="20" t="s">
        <v>4235</v>
      </c>
      <c r="K333" s="20">
        <v>0</v>
      </c>
      <c r="L333" s="20" t="s">
        <v>3823</v>
      </c>
      <c r="M333" s="20">
        <v>1</v>
      </c>
      <c r="N333" s="20">
        <v>1</v>
      </c>
      <c r="O333" s="20">
        <v>100</v>
      </c>
      <c r="P333" s="20">
        <v>1</v>
      </c>
      <c r="Q333" s="20">
        <v>2</v>
      </c>
      <c r="R333" s="20">
        <v>2.6</v>
      </c>
      <c r="S333" s="20">
        <v>1</v>
      </c>
      <c r="T333" s="55">
        <v>45107</v>
      </c>
      <c r="U333" s="20"/>
      <c r="V333" s="8"/>
      <c r="W333" s="8"/>
      <c r="X333" s="8"/>
    </row>
    <row r="334" spans="1:396" s="83" customFormat="1">
      <c r="A334" s="25" t="s">
        <v>1350</v>
      </c>
      <c r="B334" s="25" t="s">
        <v>1350</v>
      </c>
      <c r="C334" s="25" t="s">
        <v>294</v>
      </c>
      <c r="D334" s="25">
        <v>10</v>
      </c>
      <c r="E334" s="25" t="s">
        <v>382</v>
      </c>
      <c r="F334" s="25" t="s">
        <v>3377</v>
      </c>
      <c r="G334" s="25">
        <v>10</v>
      </c>
      <c r="H334" s="25" t="s">
        <v>382</v>
      </c>
      <c r="I334" s="25">
        <v>1.05</v>
      </c>
      <c r="J334" s="25" t="s">
        <v>3377</v>
      </c>
      <c r="K334" s="25">
        <v>0</v>
      </c>
      <c r="L334" s="25" t="s">
        <v>4232</v>
      </c>
      <c r="M334" s="25">
        <v>10</v>
      </c>
      <c r="N334" s="25">
        <v>1</v>
      </c>
      <c r="O334" s="25">
        <v>100</v>
      </c>
      <c r="P334" s="25">
        <v>1</v>
      </c>
      <c r="Q334" s="25">
        <v>2</v>
      </c>
      <c r="R334" s="25">
        <v>10.5</v>
      </c>
      <c r="S334" s="25">
        <v>1</v>
      </c>
      <c r="T334" s="61">
        <v>45107</v>
      </c>
      <c r="U334" s="25"/>
      <c r="V334" s="8"/>
      <c r="W334" s="8"/>
      <c r="X334" s="8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</row>
    <row r="335" spans="1:396">
      <c r="A335" s="20" t="s">
        <v>1545</v>
      </c>
      <c r="B335" s="20" t="s">
        <v>1545</v>
      </c>
      <c r="C335" s="20" t="s">
        <v>294</v>
      </c>
      <c r="D335" s="20">
        <v>1</v>
      </c>
      <c r="E335" s="20" t="s">
        <v>382</v>
      </c>
      <c r="F335" s="20" t="s">
        <v>4236</v>
      </c>
      <c r="G335" s="20">
        <v>1</v>
      </c>
      <c r="H335" s="20" t="s">
        <v>382</v>
      </c>
      <c r="I335" s="20">
        <v>17.2</v>
      </c>
      <c r="J335" s="20" t="s">
        <v>4236</v>
      </c>
      <c r="K335" s="20">
        <v>0</v>
      </c>
      <c r="L335" s="20" t="s">
        <v>4110</v>
      </c>
      <c r="M335" s="20">
        <v>1</v>
      </c>
      <c r="N335" s="20">
        <v>1</v>
      </c>
      <c r="O335" s="20">
        <v>100</v>
      </c>
      <c r="P335" s="20">
        <v>1</v>
      </c>
      <c r="Q335" s="20">
        <v>2</v>
      </c>
      <c r="R335" s="20">
        <v>17.2</v>
      </c>
      <c r="S335" s="20">
        <v>1</v>
      </c>
      <c r="T335" s="55">
        <v>45107</v>
      </c>
      <c r="U335" s="20"/>
      <c r="V335" s="8"/>
      <c r="W335" s="8"/>
      <c r="X335" s="8"/>
    </row>
    <row r="336" spans="1:396" s="83" customFormat="1">
      <c r="A336" s="25" t="s">
        <v>379</v>
      </c>
      <c r="B336" s="25" t="s">
        <v>379</v>
      </c>
      <c r="C336" s="25" t="s">
        <v>294</v>
      </c>
      <c r="D336" s="25">
        <v>10</v>
      </c>
      <c r="E336" s="25" t="s">
        <v>382</v>
      </c>
      <c r="F336" s="25" t="s">
        <v>3378</v>
      </c>
      <c r="G336" s="25">
        <v>10</v>
      </c>
      <c r="H336" s="25" t="s">
        <v>382</v>
      </c>
      <c r="I336" s="25">
        <v>1.35</v>
      </c>
      <c r="J336" s="25" t="s">
        <v>3378</v>
      </c>
      <c r="K336" s="25">
        <v>0</v>
      </c>
      <c r="L336" s="25" t="s">
        <v>4232</v>
      </c>
      <c r="M336" s="25">
        <v>10</v>
      </c>
      <c r="N336" s="25">
        <v>1</v>
      </c>
      <c r="O336" s="25">
        <v>100</v>
      </c>
      <c r="P336" s="25">
        <v>1</v>
      </c>
      <c r="Q336" s="25">
        <v>2</v>
      </c>
      <c r="R336" s="25">
        <v>13.5</v>
      </c>
      <c r="S336" s="25">
        <v>1</v>
      </c>
      <c r="T336" s="61">
        <v>45107</v>
      </c>
      <c r="U336" s="25"/>
      <c r="V336" s="8"/>
      <c r="W336" s="8"/>
      <c r="X336" s="8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</row>
    <row r="337" spans="1:396">
      <c r="A337" s="20" t="s">
        <v>379</v>
      </c>
      <c r="B337" s="20" t="s">
        <v>4237</v>
      </c>
      <c r="C337" s="20" t="s">
        <v>294</v>
      </c>
      <c r="D337" s="20">
        <v>1</v>
      </c>
      <c r="E337" s="20" t="s">
        <v>382</v>
      </c>
      <c r="F337" s="20" t="s">
        <v>4238</v>
      </c>
      <c r="G337" s="20">
        <v>1</v>
      </c>
      <c r="H337" s="20" t="s">
        <v>382</v>
      </c>
      <c r="I337" s="20">
        <v>1.69</v>
      </c>
      <c r="J337" s="20" t="s">
        <v>4238</v>
      </c>
      <c r="K337" s="20">
        <v>0</v>
      </c>
      <c r="L337" s="20" t="s">
        <v>239</v>
      </c>
      <c r="M337" s="20">
        <v>1</v>
      </c>
      <c r="N337" s="20">
        <v>1</v>
      </c>
      <c r="O337" s="20">
        <v>100</v>
      </c>
      <c r="P337" s="20">
        <v>1</v>
      </c>
      <c r="Q337" s="20">
        <v>2</v>
      </c>
      <c r="R337" s="20">
        <v>1.69</v>
      </c>
      <c r="S337" s="20">
        <v>1</v>
      </c>
      <c r="T337" s="55">
        <v>45107</v>
      </c>
      <c r="U337" s="20"/>
      <c r="V337" s="8"/>
      <c r="W337" s="8"/>
      <c r="X337" s="8"/>
    </row>
    <row r="338" spans="1:396" s="83" customFormat="1">
      <c r="A338" s="25" t="s">
        <v>194</v>
      </c>
      <c r="B338" s="25" t="s">
        <v>194</v>
      </c>
      <c r="C338" s="25" t="s">
        <v>294</v>
      </c>
      <c r="D338" s="25">
        <v>8</v>
      </c>
      <c r="E338" s="25" t="s">
        <v>295</v>
      </c>
      <c r="F338" s="25" t="s">
        <v>3438</v>
      </c>
      <c r="G338" s="25">
        <v>8</v>
      </c>
      <c r="H338" s="25" t="s">
        <v>295</v>
      </c>
      <c r="I338" s="25">
        <v>1.75</v>
      </c>
      <c r="J338" s="25" t="s">
        <v>3438</v>
      </c>
      <c r="K338" s="25">
        <v>0</v>
      </c>
      <c r="L338" s="25" t="s">
        <v>3841</v>
      </c>
      <c r="M338" s="25">
        <v>8</v>
      </c>
      <c r="N338" s="25">
        <v>1</v>
      </c>
      <c r="O338" s="25">
        <v>100</v>
      </c>
      <c r="P338" s="25">
        <v>1</v>
      </c>
      <c r="Q338" s="25">
        <v>2</v>
      </c>
      <c r="R338" s="25">
        <v>14</v>
      </c>
      <c r="S338" s="25">
        <v>1</v>
      </c>
      <c r="T338" s="61">
        <v>45107</v>
      </c>
      <c r="U338" s="25"/>
      <c r="V338" s="8"/>
      <c r="W338" s="8"/>
      <c r="X338" s="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</row>
    <row r="339" spans="1:396">
      <c r="A339" s="20" t="s">
        <v>194</v>
      </c>
      <c r="B339" s="20" t="s">
        <v>4239</v>
      </c>
      <c r="C339" s="20" t="s">
        <v>294</v>
      </c>
      <c r="D339" s="20">
        <v>1</v>
      </c>
      <c r="E339" s="20" t="s">
        <v>295</v>
      </c>
      <c r="F339" s="20" t="s">
        <v>4240</v>
      </c>
      <c r="G339" s="20">
        <v>1</v>
      </c>
      <c r="H339" s="20" t="s">
        <v>295</v>
      </c>
      <c r="I339" s="20">
        <v>2.19</v>
      </c>
      <c r="J339" s="20" t="s">
        <v>4240</v>
      </c>
      <c r="K339" s="20">
        <v>0</v>
      </c>
      <c r="L339" s="20" t="s">
        <v>3823</v>
      </c>
      <c r="M339" s="20">
        <v>1</v>
      </c>
      <c r="N339" s="20">
        <v>1</v>
      </c>
      <c r="O339" s="20">
        <v>100</v>
      </c>
      <c r="P339" s="20">
        <v>1</v>
      </c>
      <c r="Q339" s="20">
        <v>2</v>
      </c>
      <c r="R339" s="20">
        <v>2.19</v>
      </c>
      <c r="S339" s="20">
        <v>1</v>
      </c>
      <c r="T339" s="55">
        <v>45107</v>
      </c>
      <c r="U339" s="20"/>
      <c r="V339" s="8"/>
      <c r="W339" s="8"/>
      <c r="X339" s="8"/>
    </row>
    <row r="340" spans="1:396" s="83" customFormat="1">
      <c r="A340" s="25" t="s">
        <v>196</v>
      </c>
      <c r="B340" s="25" t="s">
        <v>196</v>
      </c>
      <c r="C340" s="25" t="s">
        <v>294</v>
      </c>
      <c r="D340" s="25">
        <v>10</v>
      </c>
      <c r="E340" s="25" t="s">
        <v>382</v>
      </c>
      <c r="F340" s="25" t="s">
        <v>3269</v>
      </c>
      <c r="G340" s="25">
        <v>10</v>
      </c>
      <c r="H340" s="25" t="s">
        <v>382</v>
      </c>
      <c r="I340" s="25">
        <v>0.85</v>
      </c>
      <c r="J340" s="25" t="s">
        <v>3269</v>
      </c>
      <c r="K340" s="25">
        <v>0</v>
      </c>
      <c r="L340" s="25" t="s">
        <v>4232</v>
      </c>
      <c r="M340" s="25">
        <v>10</v>
      </c>
      <c r="N340" s="25">
        <v>1</v>
      </c>
      <c r="O340" s="25">
        <v>99</v>
      </c>
      <c r="P340" s="25">
        <v>1</v>
      </c>
      <c r="Q340" s="25">
        <v>2</v>
      </c>
      <c r="R340" s="25">
        <v>8.5</v>
      </c>
      <c r="S340" s="25">
        <v>1</v>
      </c>
      <c r="T340" s="61">
        <v>45107</v>
      </c>
      <c r="U340" s="25"/>
      <c r="V340" s="8"/>
      <c r="W340" s="8"/>
      <c r="X340" s="8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</row>
    <row r="341" spans="1:396">
      <c r="A341" s="20" t="s">
        <v>196</v>
      </c>
      <c r="B341" s="20" t="s">
        <v>4241</v>
      </c>
      <c r="C341" s="20" t="s">
        <v>294</v>
      </c>
      <c r="D341" s="20">
        <v>1</v>
      </c>
      <c r="E341" s="20" t="s">
        <v>295</v>
      </c>
      <c r="F341" s="20" t="s">
        <v>4242</v>
      </c>
      <c r="G341" s="20">
        <v>1</v>
      </c>
      <c r="H341" s="20" t="s">
        <v>295</v>
      </c>
      <c r="I341" s="20">
        <v>0.89</v>
      </c>
      <c r="J341" s="20" t="s">
        <v>4242</v>
      </c>
      <c r="K341" s="20">
        <v>0</v>
      </c>
      <c r="L341" s="20" t="s">
        <v>3823</v>
      </c>
      <c r="M341" s="20">
        <v>1</v>
      </c>
      <c r="N341" s="20">
        <v>1</v>
      </c>
      <c r="O341" s="20">
        <v>100</v>
      </c>
      <c r="P341" s="20">
        <v>1</v>
      </c>
      <c r="Q341" s="20">
        <v>2</v>
      </c>
      <c r="R341" s="20">
        <v>0.89</v>
      </c>
      <c r="S341" s="20">
        <v>1</v>
      </c>
      <c r="T341" s="55">
        <v>45107</v>
      </c>
      <c r="U341" s="20"/>
      <c r="V341" s="8"/>
      <c r="W341" s="8"/>
      <c r="X341" s="8"/>
    </row>
    <row r="342" spans="1:396" s="83" customFormat="1">
      <c r="A342" s="25" t="s">
        <v>198</v>
      </c>
      <c r="B342" s="25" t="s">
        <v>198</v>
      </c>
      <c r="C342" s="25" t="s">
        <v>294</v>
      </c>
      <c r="D342" s="25">
        <v>12</v>
      </c>
      <c r="E342" s="25" t="s">
        <v>295</v>
      </c>
      <c r="F342" s="25" t="s">
        <v>4243</v>
      </c>
      <c r="G342" s="25">
        <v>12</v>
      </c>
      <c r="H342" s="25" t="s">
        <v>295</v>
      </c>
      <c r="I342" s="25">
        <v>1.29</v>
      </c>
      <c r="J342" s="25" t="s">
        <v>4243</v>
      </c>
      <c r="K342" s="25">
        <v>0</v>
      </c>
      <c r="L342" s="25" t="s">
        <v>4109</v>
      </c>
      <c r="M342" s="25">
        <v>12</v>
      </c>
      <c r="N342" s="25">
        <v>1</v>
      </c>
      <c r="O342" s="25">
        <v>100</v>
      </c>
      <c r="P342" s="25">
        <v>1</v>
      </c>
      <c r="Q342" s="25">
        <v>2</v>
      </c>
      <c r="R342" s="25">
        <v>15.5</v>
      </c>
      <c r="S342" s="25">
        <v>1</v>
      </c>
      <c r="T342" s="61">
        <v>45107</v>
      </c>
      <c r="U342" s="25"/>
      <c r="V342" s="8"/>
      <c r="W342" s="8"/>
      <c r="X342" s="8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</row>
    <row r="343" spans="1:396">
      <c r="A343" s="20" t="s">
        <v>198</v>
      </c>
      <c r="B343" s="20" t="s">
        <v>199</v>
      </c>
      <c r="C343" s="20" t="s">
        <v>294</v>
      </c>
      <c r="D343" s="20">
        <v>1</v>
      </c>
      <c r="E343" s="20" t="s">
        <v>295</v>
      </c>
      <c r="F343" s="20" t="s">
        <v>4244</v>
      </c>
      <c r="G343" s="20">
        <v>1</v>
      </c>
      <c r="H343" s="20" t="s">
        <v>295</v>
      </c>
      <c r="I343" s="20">
        <v>1.61</v>
      </c>
      <c r="J343" s="20" t="s">
        <v>4244</v>
      </c>
      <c r="K343" s="20">
        <v>0</v>
      </c>
      <c r="L343" s="20" t="s">
        <v>3823</v>
      </c>
      <c r="M343" s="20">
        <v>1</v>
      </c>
      <c r="N343" s="20">
        <v>1</v>
      </c>
      <c r="O343" s="20">
        <v>100</v>
      </c>
      <c r="P343" s="20">
        <v>1</v>
      </c>
      <c r="Q343" s="20">
        <v>2</v>
      </c>
      <c r="R343" s="20">
        <v>1.61</v>
      </c>
      <c r="S343" s="20">
        <v>1</v>
      </c>
      <c r="T343" s="55">
        <v>45107</v>
      </c>
      <c r="U343" s="20"/>
      <c r="V343" s="8"/>
      <c r="W343" s="8"/>
      <c r="X343" s="8"/>
    </row>
    <row r="344" spans="1:396" s="83" customFormat="1">
      <c r="A344" s="25" t="s">
        <v>533</v>
      </c>
      <c r="B344" s="25" t="s">
        <v>4245</v>
      </c>
      <c r="C344" s="25" t="s">
        <v>294</v>
      </c>
      <c r="D344" s="25">
        <v>1</v>
      </c>
      <c r="E344" s="25" t="s">
        <v>332</v>
      </c>
      <c r="F344" s="25" t="s">
        <v>4246</v>
      </c>
      <c r="G344" s="25">
        <v>1</v>
      </c>
      <c r="H344" s="25" t="s">
        <v>382</v>
      </c>
      <c r="I344" s="25">
        <v>6.67</v>
      </c>
      <c r="J344" s="25" t="s">
        <v>4246</v>
      </c>
      <c r="K344" s="25"/>
      <c r="L344" s="25" t="s">
        <v>239</v>
      </c>
      <c r="M344" s="25">
        <v>1</v>
      </c>
      <c r="N344" s="25">
        <v>1</v>
      </c>
      <c r="O344" s="25">
        <v>100</v>
      </c>
      <c r="P344" s="25">
        <v>1</v>
      </c>
      <c r="Q344" s="25">
        <v>2</v>
      </c>
      <c r="R344" s="25">
        <v>6.67</v>
      </c>
      <c r="S344" s="25">
        <v>1</v>
      </c>
      <c r="T344" s="61">
        <v>45107</v>
      </c>
      <c r="U344" s="25"/>
      <c r="V344" s="8"/>
      <c r="W344" s="8"/>
      <c r="X344" s="8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</row>
    <row r="345" spans="1:396">
      <c r="A345" s="20" t="s">
        <v>533</v>
      </c>
      <c r="B345" s="20" t="s">
        <v>4247</v>
      </c>
      <c r="C345" s="20" t="s">
        <v>294</v>
      </c>
      <c r="D345" s="20">
        <v>1</v>
      </c>
      <c r="E345" s="20" t="s">
        <v>332</v>
      </c>
      <c r="F345" s="20" t="s">
        <v>4248</v>
      </c>
      <c r="G345" s="20">
        <v>1</v>
      </c>
      <c r="H345" s="20" t="s">
        <v>295</v>
      </c>
      <c r="I345" s="20">
        <v>1.67</v>
      </c>
      <c r="J345" s="20" t="s">
        <v>4248</v>
      </c>
      <c r="K345" s="20"/>
      <c r="L345" s="20" t="s">
        <v>4217</v>
      </c>
      <c r="M345" s="20">
        <v>1</v>
      </c>
      <c r="N345" s="20">
        <v>1</v>
      </c>
      <c r="O345" s="20">
        <v>100</v>
      </c>
      <c r="P345" s="20">
        <v>1</v>
      </c>
      <c r="Q345" s="20">
        <v>2</v>
      </c>
      <c r="R345" s="20">
        <v>1.67</v>
      </c>
      <c r="S345" s="20">
        <v>1</v>
      </c>
      <c r="T345" s="55">
        <v>45107</v>
      </c>
      <c r="U345" s="20"/>
      <c r="V345" s="8"/>
      <c r="W345" s="8"/>
      <c r="X345" s="8"/>
    </row>
    <row r="346" spans="1:396" s="83" customFormat="1">
      <c r="A346" s="25" t="s">
        <v>533</v>
      </c>
      <c r="B346" s="25" t="s">
        <v>4249</v>
      </c>
      <c r="C346" s="25" t="s">
        <v>294</v>
      </c>
      <c r="D346" s="25">
        <v>1</v>
      </c>
      <c r="E346" s="25" t="s">
        <v>382</v>
      </c>
      <c r="F346" s="25" t="s">
        <v>4250</v>
      </c>
      <c r="G346" s="25">
        <v>1</v>
      </c>
      <c r="H346" s="25" t="s">
        <v>382</v>
      </c>
      <c r="I346" s="25">
        <v>7.08</v>
      </c>
      <c r="J346" s="25" t="s">
        <v>4250</v>
      </c>
      <c r="K346" s="25">
        <v>0</v>
      </c>
      <c r="L346" s="25" t="s">
        <v>239</v>
      </c>
      <c r="M346" s="25">
        <v>1</v>
      </c>
      <c r="N346" s="25">
        <v>1</v>
      </c>
      <c r="O346" s="25">
        <v>100</v>
      </c>
      <c r="P346" s="25">
        <v>1</v>
      </c>
      <c r="Q346" s="25">
        <v>2</v>
      </c>
      <c r="R346" s="25">
        <v>7.08</v>
      </c>
      <c r="S346" s="25">
        <v>1</v>
      </c>
      <c r="T346" s="61">
        <v>45107</v>
      </c>
      <c r="U346" s="25"/>
      <c r="V346" s="8"/>
      <c r="W346" s="8"/>
      <c r="X346" s="8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</row>
    <row r="347" spans="1:396">
      <c r="A347" s="20" t="s">
        <v>533</v>
      </c>
      <c r="B347" s="20" t="s">
        <v>4251</v>
      </c>
      <c r="C347" s="20" t="s">
        <v>294</v>
      </c>
      <c r="D347" s="20">
        <v>1</v>
      </c>
      <c r="E347" s="20" t="s">
        <v>295</v>
      </c>
      <c r="F347" s="20" t="s">
        <v>4252</v>
      </c>
      <c r="G347" s="20">
        <v>1</v>
      </c>
      <c r="H347" s="20" t="s">
        <v>295</v>
      </c>
      <c r="I347" s="20">
        <v>1.77</v>
      </c>
      <c r="J347" s="20" t="s">
        <v>4252</v>
      </c>
      <c r="K347" s="20">
        <v>0</v>
      </c>
      <c r="L347" s="20" t="s">
        <v>4217</v>
      </c>
      <c r="M347" s="20">
        <v>1</v>
      </c>
      <c r="N347" s="20">
        <v>1</v>
      </c>
      <c r="O347" s="20">
        <v>100</v>
      </c>
      <c r="P347" s="20">
        <v>1</v>
      </c>
      <c r="Q347" s="20">
        <v>2</v>
      </c>
      <c r="R347" s="20">
        <v>1.77</v>
      </c>
      <c r="S347" s="20">
        <v>1</v>
      </c>
      <c r="T347" s="55">
        <v>45107</v>
      </c>
      <c r="U347" s="20"/>
      <c r="V347" s="8"/>
      <c r="W347" s="8"/>
      <c r="X347" s="8"/>
    </row>
    <row r="348" spans="1:396" s="83" customFormat="1">
      <c r="A348" s="25" t="s">
        <v>533</v>
      </c>
      <c r="B348" s="25" t="s">
        <v>533</v>
      </c>
      <c r="C348" s="25" t="s">
        <v>294</v>
      </c>
      <c r="D348" s="25">
        <v>3</v>
      </c>
      <c r="E348" s="25" t="s">
        <v>382</v>
      </c>
      <c r="F348" s="25" t="s">
        <v>3543</v>
      </c>
      <c r="G348" s="25">
        <v>3</v>
      </c>
      <c r="H348" s="25" t="s">
        <v>382</v>
      </c>
      <c r="I348" s="25">
        <v>5.67</v>
      </c>
      <c r="J348" s="25" t="s">
        <v>3543</v>
      </c>
      <c r="K348" s="25">
        <v>0</v>
      </c>
      <c r="L348" s="25" t="s">
        <v>4187</v>
      </c>
      <c r="M348" s="25">
        <v>3</v>
      </c>
      <c r="N348" s="25">
        <v>1</v>
      </c>
      <c r="O348" s="25">
        <v>100</v>
      </c>
      <c r="P348" s="25">
        <v>1</v>
      </c>
      <c r="Q348" s="25">
        <v>2</v>
      </c>
      <c r="R348" s="25">
        <v>17</v>
      </c>
      <c r="S348" s="25">
        <v>1</v>
      </c>
      <c r="T348" s="61">
        <v>45107</v>
      </c>
      <c r="U348" s="25"/>
      <c r="V348" s="8"/>
      <c r="W348" s="8"/>
      <c r="X348" s="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</row>
    <row r="349" spans="1:396">
      <c r="A349" s="20" t="s">
        <v>543</v>
      </c>
      <c r="B349" s="20" t="s">
        <v>4245</v>
      </c>
      <c r="C349" s="20" t="s">
        <v>294</v>
      </c>
      <c r="D349" s="20">
        <v>1</v>
      </c>
      <c r="E349" s="20" t="s">
        <v>382</v>
      </c>
      <c r="F349" s="20" t="s">
        <v>4246</v>
      </c>
      <c r="G349" s="20">
        <v>1</v>
      </c>
      <c r="H349" s="20" t="s">
        <v>382</v>
      </c>
      <c r="I349" s="20">
        <v>6.67</v>
      </c>
      <c r="J349" s="20" t="s">
        <v>4246</v>
      </c>
      <c r="K349" s="20">
        <v>0</v>
      </c>
      <c r="L349" s="20" t="s">
        <v>239</v>
      </c>
      <c r="M349" s="20">
        <v>1</v>
      </c>
      <c r="N349" s="20">
        <v>1</v>
      </c>
      <c r="O349" s="20">
        <v>100</v>
      </c>
      <c r="P349" s="20">
        <v>1</v>
      </c>
      <c r="Q349" s="20">
        <v>2</v>
      </c>
      <c r="R349" s="20">
        <v>6.67</v>
      </c>
      <c r="S349" s="20">
        <v>1</v>
      </c>
      <c r="T349" s="55">
        <v>45107</v>
      </c>
      <c r="U349" s="20"/>
      <c r="V349" s="8"/>
      <c r="W349" s="8"/>
      <c r="X349" s="8"/>
    </row>
    <row r="350" spans="1:396" s="83" customFormat="1">
      <c r="A350" s="25" t="s">
        <v>543</v>
      </c>
      <c r="B350" s="25" t="s">
        <v>4247</v>
      </c>
      <c r="C350" s="25" t="s">
        <v>294</v>
      </c>
      <c r="D350" s="25">
        <v>1</v>
      </c>
      <c r="E350" s="25" t="s">
        <v>295</v>
      </c>
      <c r="F350" s="25" t="s">
        <v>4248</v>
      </c>
      <c r="G350" s="25">
        <v>1</v>
      </c>
      <c r="H350" s="25" t="s">
        <v>295</v>
      </c>
      <c r="I350" s="25">
        <v>1.67</v>
      </c>
      <c r="J350" s="25" t="s">
        <v>4248</v>
      </c>
      <c r="K350" s="25">
        <v>0</v>
      </c>
      <c r="L350" s="25" t="s">
        <v>4217</v>
      </c>
      <c r="M350" s="25">
        <v>1</v>
      </c>
      <c r="N350" s="25">
        <v>1</v>
      </c>
      <c r="O350" s="25">
        <v>100</v>
      </c>
      <c r="P350" s="25">
        <v>1</v>
      </c>
      <c r="Q350" s="25">
        <v>2</v>
      </c>
      <c r="R350" s="25">
        <v>1.67</v>
      </c>
      <c r="S350" s="25">
        <v>1</v>
      </c>
      <c r="T350" s="61">
        <v>45107</v>
      </c>
      <c r="U350" s="25"/>
      <c r="V350" s="8"/>
      <c r="W350" s="8"/>
      <c r="X350" s="8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</row>
    <row r="351" spans="1:396">
      <c r="A351" s="20" t="s">
        <v>543</v>
      </c>
      <c r="B351" s="20" t="s">
        <v>543</v>
      </c>
      <c r="C351" s="20" t="s">
        <v>294</v>
      </c>
      <c r="D351" s="20">
        <v>3</v>
      </c>
      <c r="E351" s="20" t="s">
        <v>382</v>
      </c>
      <c r="F351" s="20" t="s">
        <v>3565</v>
      </c>
      <c r="G351" s="20">
        <v>3</v>
      </c>
      <c r="H351" s="20" t="s">
        <v>382</v>
      </c>
      <c r="I351" s="20">
        <v>5.33</v>
      </c>
      <c r="J351" s="20" t="s">
        <v>3565</v>
      </c>
      <c r="K351" s="20">
        <v>0</v>
      </c>
      <c r="L351" s="20" t="s">
        <v>4187</v>
      </c>
      <c r="M351" s="20">
        <v>3</v>
      </c>
      <c r="N351" s="20">
        <v>1</v>
      </c>
      <c r="O351" s="20">
        <v>100</v>
      </c>
      <c r="P351" s="20">
        <v>1</v>
      </c>
      <c r="Q351" s="20">
        <v>2</v>
      </c>
      <c r="R351" s="20">
        <v>16</v>
      </c>
      <c r="S351" s="20">
        <v>1</v>
      </c>
      <c r="T351" s="55">
        <v>45107</v>
      </c>
      <c r="U351" s="20"/>
      <c r="V351" s="8"/>
      <c r="W351" s="8"/>
      <c r="X351" s="8"/>
    </row>
    <row r="352" spans="1:396" s="83" customFormat="1">
      <c r="A352" s="25" t="s">
        <v>496</v>
      </c>
      <c r="B352" s="25" t="s">
        <v>496</v>
      </c>
      <c r="C352" s="25" t="s">
        <v>294</v>
      </c>
      <c r="D352" s="25">
        <v>12</v>
      </c>
      <c r="E352" s="25" t="s">
        <v>295</v>
      </c>
      <c r="F352" s="25" t="s">
        <v>3549</v>
      </c>
      <c r="G352" s="25">
        <v>2</v>
      </c>
      <c r="H352" s="25" t="s">
        <v>295</v>
      </c>
      <c r="I352" s="25">
        <v>0.67</v>
      </c>
      <c r="J352" s="25" t="s">
        <v>3549</v>
      </c>
      <c r="K352" s="25">
        <v>0</v>
      </c>
      <c r="L352" s="25" t="s">
        <v>4253</v>
      </c>
      <c r="M352" s="25">
        <v>2</v>
      </c>
      <c r="N352" s="25">
        <v>12</v>
      </c>
      <c r="O352" s="25">
        <v>99</v>
      </c>
      <c r="P352" s="25">
        <v>1</v>
      </c>
      <c r="Q352" s="25">
        <v>2</v>
      </c>
      <c r="R352" s="25">
        <v>16</v>
      </c>
      <c r="S352" s="25">
        <v>1</v>
      </c>
      <c r="T352" s="61">
        <v>45107</v>
      </c>
      <c r="U352" s="25"/>
      <c r="V352" s="8"/>
      <c r="W352" s="8"/>
      <c r="X352" s="8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</row>
    <row r="353" spans="1:396">
      <c r="A353" s="20" t="s">
        <v>720</v>
      </c>
      <c r="B353" s="20" t="s">
        <v>720</v>
      </c>
      <c r="C353" s="20" t="s">
        <v>294</v>
      </c>
      <c r="D353" s="20">
        <v>1</v>
      </c>
      <c r="E353" s="20" t="s">
        <v>382</v>
      </c>
      <c r="F353" s="20" t="s">
        <v>4254</v>
      </c>
      <c r="G353" s="20">
        <v>1</v>
      </c>
      <c r="H353" s="20" t="s">
        <v>382</v>
      </c>
      <c r="I353" s="20">
        <v>16.899999999999999</v>
      </c>
      <c r="J353" s="20" t="s">
        <v>4254</v>
      </c>
      <c r="K353" s="20">
        <v>0</v>
      </c>
      <c r="L353" s="20" t="s">
        <v>4110</v>
      </c>
      <c r="M353" s="20">
        <v>1</v>
      </c>
      <c r="N353" s="20">
        <v>1</v>
      </c>
      <c r="O353" s="20">
        <v>100</v>
      </c>
      <c r="P353" s="20">
        <v>1</v>
      </c>
      <c r="Q353" s="20">
        <v>2</v>
      </c>
      <c r="R353" s="20">
        <v>16.899999999999999</v>
      </c>
      <c r="S353" s="20">
        <v>1</v>
      </c>
      <c r="T353" s="55">
        <v>45107</v>
      </c>
      <c r="U353" s="20"/>
      <c r="V353" s="8"/>
      <c r="W353" s="8"/>
      <c r="X353" s="8"/>
    </row>
    <row r="354" spans="1:396" s="83" customFormat="1">
      <c r="A354" s="25" t="s">
        <v>205</v>
      </c>
      <c r="B354" s="25" t="s">
        <v>205</v>
      </c>
      <c r="C354" s="25" t="s">
        <v>294</v>
      </c>
      <c r="D354" s="25">
        <v>5</v>
      </c>
      <c r="E354" s="25" t="s">
        <v>382</v>
      </c>
      <c r="F354" s="25" t="s">
        <v>3340</v>
      </c>
      <c r="G354" s="25">
        <v>5</v>
      </c>
      <c r="H354" s="25" t="s">
        <v>382</v>
      </c>
      <c r="I354" s="25">
        <v>2.56</v>
      </c>
      <c r="J354" s="25" t="s">
        <v>3340</v>
      </c>
      <c r="K354" s="25">
        <v>0</v>
      </c>
      <c r="L354" s="25" t="s">
        <v>3856</v>
      </c>
      <c r="M354" s="25">
        <v>5</v>
      </c>
      <c r="N354" s="25">
        <v>1</v>
      </c>
      <c r="O354" s="25">
        <v>100</v>
      </c>
      <c r="P354" s="25">
        <v>1</v>
      </c>
      <c r="Q354" s="25">
        <v>2</v>
      </c>
      <c r="R354" s="25">
        <v>12.8</v>
      </c>
      <c r="S354" s="25">
        <v>1</v>
      </c>
      <c r="T354" s="61">
        <v>45107</v>
      </c>
      <c r="U354" s="25"/>
      <c r="V354" s="8"/>
      <c r="W354" s="8"/>
      <c r="X354" s="8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</row>
    <row r="355" spans="1:396">
      <c r="A355" s="20" t="s">
        <v>205</v>
      </c>
      <c r="B355" s="20" t="s">
        <v>4255</v>
      </c>
      <c r="C355" s="20" t="s">
        <v>294</v>
      </c>
      <c r="D355" s="20">
        <v>1</v>
      </c>
      <c r="E355" s="20" t="s">
        <v>382</v>
      </c>
      <c r="F355" s="20" t="s">
        <v>4256</v>
      </c>
      <c r="G355" s="20">
        <v>1</v>
      </c>
      <c r="H355" s="20" t="s">
        <v>382</v>
      </c>
      <c r="I355" s="20">
        <v>3.2</v>
      </c>
      <c r="J355" s="20" t="s">
        <v>4256</v>
      </c>
      <c r="K355" s="20">
        <v>0</v>
      </c>
      <c r="L355" s="20" t="s">
        <v>239</v>
      </c>
      <c r="M355" s="20">
        <v>1</v>
      </c>
      <c r="N355" s="20">
        <v>1</v>
      </c>
      <c r="O355" s="20">
        <v>100</v>
      </c>
      <c r="P355" s="20">
        <v>1</v>
      </c>
      <c r="Q355" s="20">
        <v>2</v>
      </c>
      <c r="R355" s="20">
        <v>3.2</v>
      </c>
      <c r="S355" s="20">
        <v>1</v>
      </c>
      <c r="T355" s="55">
        <v>45107</v>
      </c>
      <c r="U355" s="20"/>
      <c r="V355" s="8"/>
      <c r="W355" s="8"/>
      <c r="X355" s="8"/>
    </row>
    <row r="356" spans="1:396" s="83" customFormat="1">
      <c r="A356" s="25" t="s">
        <v>448</v>
      </c>
      <c r="B356" s="25" t="s">
        <v>448</v>
      </c>
      <c r="C356" s="25" t="s">
        <v>294</v>
      </c>
      <c r="D356" s="25">
        <v>5</v>
      </c>
      <c r="E356" s="25" t="s">
        <v>382</v>
      </c>
      <c r="F356" s="25" t="s">
        <v>3393</v>
      </c>
      <c r="G356" s="25">
        <v>5</v>
      </c>
      <c r="H356" s="25" t="s">
        <v>382</v>
      </c>
      <c r="I356" s="25">
        <v>3.3</v>
      </c>
      <c r="J356" s="25" t="s">
        <v>3393</v>
      </c>
      <c r="K356" s="25">
        <v>0</v>
      </c>
      <c r="L356" s="25" t="s">
        <v>3856</v>
      </c>
      <c r="M356" s="25">
        <v>5</v>
      </c>
      <c r="N356" s="25">
        <v>1</v>
      </c>
      <c r="O356" s="25">
        <v>100</v>
      </c>
      <c r="P356" s="25">
        <v>1</v>
      </c>
      <c r="Q356" s="25">
        <v>2</v>
      </c>
      <c r="R356" s="25">
        <v>16.5</v>
      </c>
      <c r="S356" s="25">
        <v>1</v>
      </c>
      <c r="T356" s="61">
        <v>45107</v>
      </c>
      <c r="U356" s="25"/>
      <c r="V356" s="8"/>
      <c r="W356" s="8"/>
      <c r="X356" s="8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</row>
    <row r="357" spans="1:396">
      <c r="A357" s="20" t="s">
        <v>448</v>
      </c>
      <c r="B357" s="20" t="s">
        <v>4257</v>
      </c>
      <c r="C357" s="20" t="s">
        <v>294</v>
      </c>
      <c r="D357" s="20">
        <v>1</v>
      </c>
      <c r="E357" s="20" t="s">
        <v>382</v>
      </c>
      <c r="F357" s="20" t="s">
        <v>4258</v>
      </c>
      <c r="G357" s="20">
        <v>1</v>
      </c>
      <c r="H357" s="20" t="s">
        <v>382</v>
      </c>
      <c r="I357" s="20">
        <v>4.13</v>
      </c>
      <c r="J357" s="20" t="s">
        <v>4258</v>
      </c>
      <c r="K357" s="20">
        <v>0</v>
      </c>
      <c r="L357" s="20" t="s">
        <v>239</v>
      </c>
      <c r="M357" s="20">
        <v>1</v>
      </c>
      <c r="N357" s="20">
        <v>1</v>
      </c>
      <c r="O357" s="20">
        <v>100</v>
      </c>
      <c r="P357" s="20">
        <v>1</v>
      </c>
      <c r="Q357" s="20">
        <v>2</v>
      </c>
      <c r="R357" s="20">
        <v>4.13</v>
      </c>
      <c r="S357" s="20">
        <v>1</v>
      </c>
      <c r="T357" s="55">
        <v>45107</v>
      </c>
      <c r="U357" s="20"/>
      <c r="V357" s="8"/>
      <c r="W357" s="8"/>
      <c r="X357" s="8"/>
    </row>
    <row r="358" spans="1:396" s="83" customFormat="1">
      <c r="A358" s="25" t="s">
        <v>1776</v>
      </c>
      <c r="B358" s="25" t="s">
        <v>1776</v>
      </c>
      <c r="C358" s="25" t="s">
        <v>294</v>
      </c>
      <c r="D358" s="25">
        <v>1</v>
      </c>
      <c r="E358" s="25" t="s">
        <v>382</v>
      </c>
      <c r="F358" s="25" t="s">
        <v>4259</v>
      </c>
      <c r="G358" s="25">
        <v>1</v>
      </c>
      <c r="H358" s="25" t="s">
        <v>382</v>
      </c>
      <c r="I358" s="25">
        <v>15.8</v>
      </c>
      <c r="J358" s="25" t="s">
        <v>4259</v>
      </c>
      <c r="K358" s="25">
        <v>0</v>
      </c>
      <c r="L358" s="25" t="s">
        <v>4110</v>
      </c>
      <c r="M358" s="25">
        <v>1</v>
      </c>
      <c r="N358" s="25">
        <v>1</v>
      </c>
      <c r="O358" s="25">
        <v>100</v>
      </c>
      <c r="P358" s="25">
        <v>1</v>
      </c>
      <c r="Q358" s="25">
        <v>2</v>
      </c>
      <c r="R358" s="25">
        <v>15.8</v>
      </c>
      <c r="S358" s="25">
        <v>1</v>
      </c>
      <c r="T358" s="61">
        <v>45107</v>
      </c>
      <c r="U358" s="25"/>
      <c r="V358" s="8"/>
      <c r="W358" s="8"/>
      <c r="X358" s="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</row>
    <row r="359" spans="1:396">
      <c r="A359" s="20" t="s">
        <v>604</v>
      </c>
      <c r="B359" s="20" t="s">
        <v>604</v>
      </c>
      <c r="C359" s="20" t="s">
        <v>294</v>
      </c>
      <c r="D359" s="20">
        <v>1</v>
      </c>
      <c r="E359" s="20" t="s">
        <v>295</v>
      </c>
      <c r="F359" s="20" t="s">
        <v>4260</v>
      </c>
      <c r="G359" s="20">
        <v>1</v>
      </c>
      <c r="H359" s="20" t="s">
        <v>295</v>
      </c>
      <c r="I359" s="20">
        <v>2.65</v>
      </c>
      <c r="J359" s="20" t="s">
        <v>4260</v>
      </c>
      <c r="K359" s="20">
        <v>0</v>
      </c>
      <c r="L359" s="20" t="s">
        <v>4261</v>
      </c>
      <c r="M359" s="20">
        <v>1</v>
      </c>
      <c r="N359" s="20">
        <v>1</v>
      </c>
      <c r="O359" s="20">
        <v>100</v>
      </c>
      <c r="P359" s="20">
        <v>1</v>
      </c>
      <c r="Q359" s="20">
        <v>2</v>
      </c>
      <c r="R359" s="20">
        <v>2.65</v>
      </c>
      <c r="S359" s="20">
        <v>1</v>
      </c>
      <c r="T359" s="55">
        <v>45107</v>
      </c>
      <c r="U359" s="20"/>
      <c r="V359" s="8"/>
      <c r="W359" s="8"/>
      <c r="X359" s="8"/>
    </row>
    <row r="360" spans="1:396" s="83" customFormat="1">
      <c r="A360" s="25" t="s">
        <v>1500</v>
      </c>
      <c r="B360" s="25" t="s">
        <v>1500</v>
      </c>
      <c r="C360" s="25" t="s">
        <v>294</v>
      </c>
      <c r="D360" s="25">
        <v>1</v>
      </c>
      <c r="E360" s="25" t="s">
        <v>382</v>
      </c>
      <c r="F360" s="25" t="s">
        <v>4262</v>
      </c>
      <c r="G360" s="25">
        <v>1</v>
      </c>
      <c r="H360" s="25" t="s">
        <v>382</v>
      </c>
      <c r="I360" s="25">
        <v>18</v>
      </c>
      <c r="J360" s="25" t="s">
        <v>4262</v>
      </c>
      <c r="K360" s="25">
        <v>0</v>
      </c>
      <c r="L360" s="25" t="s">
        <v>239</v>
      </c>
      <c r="M360" s="25">
        <v>1</v>
      </c>
      <c r="N360" s="25">
        <v>1</v>
      </c>
      <c r="O360" s="25">
        <v>100</v>
      </c>
      <c r="P360" s="25">
        <v>1</v>
      </c>
      <c r="Q360" s="25">
        <v>2</v>
      </c>
      <c r="R360" s="25">
        <v>18</v>
      </c>
      <c r="S360" s="25">
        <v>1</v>
      </c>
      <c r="T360" s="61">
        <v>45107</v>
      </c>
      <c r="U360" s="25"/>
      <c r="V360" s="8"/>
      <c r="W360" s="8"/>
      <c r="X360" s="8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</row>
    <row r="361" spans="1:396">
      <c r="A361" s="20" t="s">
        <v>847</v>
      </c>
      <c r="B361" s="20" t="s">
        <v>847</v>
      </c>
      <c r="C361" s="20" t="s">
        <v>294</v>
      </c>
      <c r="D361" s="20">
        <v>1</v>
      </c>
      <c r="E361" s="20" t="s">
        <v>382</v>
      </c>
      <c r="F361" s="20" t="s">
        <v>4263</v>
      </c>
      <c r="G361" s="20">
        <v>1</v>
      </c>
      <c r="H361" s="20" t="s">
        <v>382</v>
      </c>
      <c r="I361" s="20">
        <v>4.5</v>
      </c>
      <c r="J361" s="20" t="s">
        <v>4263</v>
      </c>
      <c r="K361" s="20">
        <v>0</v>
      </c>
      <c r="L361" s="20" t="s">
        <v>239</v>
      </c>
      <c r="M361" s="20">
        <v>1</v>
      </c>
      <c r="N361" s="20">
        <v>1</v>
      </c>
      <c r="O361" s="20">
        <v>100</v>
      </c>
      <c r="P361" s="20">
        <v>1</v>
      </c>
      <c r="Q361" s="20">
        <v>2</v>
      </c>
      <c r="R361" s="20">
        <v>4.5</v>
      </c>
      <c r="S361" s="20">
        <v>1</v>
      </c>
      <c r="T361" s="55">
        <v>45107</v>
      </c>
      <c r="U361" s="20"/>
      <c r="V361" s="8"/>
      <c r="W361" s="8"/>
      <c r="X361" s="8"/>
    </row>
    <row r="362" spans="1:396" s="83" customFormat="1">
      <c r="A362" s="25" t="s">
        <v>847</v>
      </c>
      <c r="B362" s="25" t="s">
        <v>4264</v>
      </c>
      <c r="C362" s="25" t="s">
        <v>294</v>
      </c>
      <c r="D362" s="25">
        <v>1</v>
      </c>
      <c r="E362" s="25" t="s">
        <v>295</v>
      </c>
      <c r="F362" s="25" t="s">
        <v>4265</v>
      </c>
      <c r="G362" s="25">
        <v>1</v>
      </c>
      <c r="H362" s="25" t="s">
        <v>295</v>
      </c>
      <c r="I362" s="25">
        <v>2.81</v>
      </c>
      <c r="J362" s="25" t="s">
        <v>4265</v>
      </c>
      <c r="K362" s="25">
        <v>0</v>
      </c>
      <c r="L362" s="25" t="s">
        <v>3781</v>
      </c>
      <c r="M362" s="25">
        <v>1</v>
      </c>
      <c r="N362" s="25">
        <v>1</v>
      </c>
      <c r="O362" s="25">
        <v>100</v>
      </c>
      <c r="P362" s="25">
        <v>1</v>
      </c>
      <c r="Q362" s="25">
        <v>2</v>
      </c>
      <c r="R362" s="25">
        <v>2.81</v>
      </c>
      <c r="S362" s="25">
        <v>1</v>
      </c>
      <c r="T362" s="61">
        <v>45107</v>
      </c>
      <c r="U362" s="25"/>
      <c r="V362" s="8"/>
      <c r="W362" s="8"/>
      <c r="X362" s="8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</row>
    <row r="363" spans="1:396">
      <c r="A363" s="20" t="s">
        <v>723</v>
      </c>
      <c r="B363" s="20" t="s">
        <v>723</v>
      </c>
      <c r="C363" s="20" t="s">
        <v>294</v>
      </c>
      <c r="D363" s="20">
        <v>1</v>
      </c>
      <c r="E363" s="20" t="s">
        <v>382</v>
      </c>
      <c r="F363" s="20" t="s">
        <v>4266</v>
      </c>
      <c r="G363" s="20">
        <v>1</v>
      </c>
      <c r="H363" s="20" t="s">
        <v>382</v>
      </c>
      <c r="I363" s="20">
        <v>5.75</v>
      </c>
      <c r="J363" s="20" t="s">
        <v>4266</v>
      </c>
      <c r="K363" s="20">
        <v>0</v>
      </c>
      <c r="L363" s="20" t="s">
        <v>239</v>
      </c>
      <c r="M363" s="20">
        <v>1</v>
      </c>
      <c r="N363" s="20">
        <v>1</v>
      </c>
      <c r="O363" s="20">
        <v>100</v>
      </c>
      <c r="P363" s="20">
        <v>1</v>
      </c>
      <c r="Q363" s="20">
        <v>2</v>
      </c>
      <c r="R363" s="20">
        <v>5.75</v>
      </c>
      <c r="S363" s="20">
        <v>1</v>
      </c>
      <c r="T363" s="55">
        <v>45107</v>
      </c>
      <c r="U363" s="20"/>
      <c r="V363" s="8"/>
      <c r="W363" s="8"/>
      <c r="X363" s="8"/>
    </row>
    <row r="364" spans="1:396" s="83" customFormat="1">
      <c r="A364" s="25" t="s">
        <v>1627</v>
      </c>
      <c r="B364" s="25" t="s">
        <v>1627</v>
      </c>
      <c r="C364" s="25" t="s">
        <v>294</v>
      </c>
      <c r="D364" s="25">
        <v>1</v>
      </c>
      <c r="E364" s="25" t="s">
        <v>382</v>
      </c>
      <c r="F364" s="25" t="s">
        <v>4267</v>
      </c>
      <c r="G364" s="25">
        <v>1</v>
      </c>
      <c r="H364" s="25" t="s">
        <v>382</v>
      </c>
      <c r="I364" s="25">
        <v>17</v>
      </c>
      <c r="J364" s="25" t="s">
        <v>4267</v>
      </c>
      <c r="K364" s="25">
        <v>0</v>
      </c>
      <c r="L364" s="25" t="s">
        <v>4110</v>
      </c>
      <c r="M364" s="25">
        <v>1</v>
      </c>
      <c r="N364" s="25">
        <v>1</v>
      </c>
      <c r="O364" s="25">
        <v>100</v>
      </c>
      <c r="P364" s="25">
        <v>1</v>
      </c>
      <c r="Q364" s="25">
        <v>2</v>
      </c>
      <c r="R364" s="25">
        <v>17</v>
      </c>
      <c r="S364" s="25">
        <v>1</v>
      </c>
      <c r="T364" s="61">
        <v>45107</v>
      </c>
      <c r="U364" s="25"/>
      <c r="V364" s="8"/>
      <c r="W364" s="8"/>
      <c r="X364" s="8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</row>
    <row r="365" spans="1:396">
      <c r="A365" s="20" t="s">
        <v>213</v>
      </c>
      <c r="B365" s="20" t="s">
        <v>4268</v>
      </c>
      <c r="C365" s="20" t="s">
        <v>294</v>
      </c>
      <c r="D365" s="20">
        <v>1</v>
      </c>
      <c r="E365" s="20" t="s">
        <v>382</v>
      </c>
      <c r="F365" s="20" t="s">
        <v>4269</v>
      </c>
      <c r="G365" s="20">
        <v>1</v>
      </c>
      <c r="H365" s="20" t="s">
        <v>382</v>
      </c>
      <c r="I365" s="20">
        <v>2.7</v>
      </c>
      <c r="J365" s="20" t="s">
        <v>4269</v>
      </c>
      <c r="K365" s="20">
        <v>0</v>
      </c>
      <c r="L365" s="20" t="s">
        <v>239</v>
      </c>
      <c r="M365" s="20">
        <v>1</v>
      </c>
      <c r="N365" s="20">
        <v>1</v>
      </c>
      <c r="O365" s="20">
        <v>100</v>
      </c>
      <c r="P365" s="20">
        <v>1</v>
      </c>
      <c r="Q365" s="20">
        <v>2</v>
      </c>
      <c r="R365" s="20">
        <v>2.7</v>
      </c>
      <c r="S365" s="20">
        <v>1</v>
      </c>
      <c r="T365" s="55">
        <v>45107</v>
      </c>
      <c r="U365" s="20"/>
      <c r="V365" s="8"/>
      <c r="W365" s="8"/>
      <c r="X365" s="8"/>
    </row>
    <row r="366" spans="1:396" s="83" customFormat="1">
      <c r="A366" s="25" t="s">
        <v>213</v>
      </c>
      <c r="B366" s="25" t="s">
        <v>213</v>
      </c>
      <c r="C366" s="25" t="s">
        <v>294</v>
      </c>
      <c r="D366" s="25">
        <v>5</v>
      </c>
      <c r="E366" s="25" t="s">
        <v>382</v>
      </c>
      <c r="F366" s="25" t="s">
        <v>3351</v>
      </c>
      <c r="G366" s="25">
        <v>5</v>
      </c>
      <c r="H366" s="25" t="s">
        <v>382</v>
      </c>
      <c r="I366" s="25">
        <v>2.16</v>
      </c>
      <c r="J366" s="25" t="s">
        <v>3351</v>
      </c>
      <c r="K366" s="25">
        <v>0</v>
      </c>
      <c r="L366" s="25" t="s">
        <v>4219</v>
      </c>
      <c r="M366" s="25">
        <v>5</v>
      </c>
      <c r="N366" s="25">
        <v>1</v>
      </c>
      <c r="O366" s="25">
        <v>99</v>
      </c>
      <c r="P366" s="25">
        <v>1</v>
      </c>
      <c r="Q366" s="25">
        <v>2</v>
      </c>
      <c r="R366" s="25">
        <v>10.8</v>
      </c>
      <c r="S366" s="25">
        <v>1</v>
      </c>
      <c r="T366" s="61">
        <v>45107</v>
      </c>
      <c r="U366" s="25"/>
      <c r="V366" s="8"/>
      <c r="W366" s="8"/>
      <c r="X366" s="8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</row>
    <row r="367" spans="1:396">
      <c r="A367" s="20" t="s">
        <v>483</v>
      </c>
      <c r="B367" s="20" t="s">
        <v>4270</v>
      </c>
      <c r="C367" s="20" t="s">
        <v>294</v>
      </c>
      <c r="D367" s="20">
        <v>1</v>
      </c>
      <c r="E367" s="20" t="s">
        <v>295</v>
      </c>
      <c r="F367" s="20" t="s">
        <v>2952</v>
      </c>
      <c r="G367" s="20">
        <v>1</v>
      </c>
      <c r="H367" s="20" t="s">
        <v>295</v>
      </c>
      <c r="I367" s="20">
        <v>1.85</v>
      </c>
      <c r="J367" s="20" t="s">
        <v>2952</v>
      </c>
      <c r="K367" s="20">
        <v>0</v>
      </c>
      <c r="L367" s="20" t="s">
        <v>4271</v>
      </c>
      <c r="M367" s="20">
        <v>1</v>
      </c>
      <c r="N367" s="20">
        <v>1</v>
      </c>
      <c r="O367" s="20">
        <v>100</v>
      </c>
      <c r="P367" s="20">
        <v>1</v>
      </c>
      <c r="Q367" s="20">
        <v>2</v>
      </c>
      <c r="R367" s="20">
        <v>1.85</v>
      </c>
      <c r="S367" s="20">
        <v>1</v>
      </c>
      <c r="T367" s="55">
        <v>45107</v>
      </c>
      <c r="U367" s="20"/>
      <c r="V367" s="8"/>
      <c r="W367" s="8"/>
      <c r="X367" s="8"/>
    </row>
    <row r="368" spans="1:396" s="83" customFormat="1">
      <c r="A368" s="25" t="s">
        <v>483</v>
      </c>
      <c r="B368" s="25" t="s">
        <v>483</v>
      </c>
      <c r="C368" s="25" t="s">
        <v>294</v>
      </c>
      <c r="D368" s="25">
        <v>1</v>
      </c>
      <c r="E368" s="25" t="s">
        <v>382</v>
      </c>
      <c r="F368" s="25" t="s">
        <v>4272</v>
      </c>
      <c r="G368" s="25">
        <v>1</v>
      </c>
      <c r="H368" s="25" t="s">
        <v>382</v>
      </c>
      <c r="I368" s="25">
        <v>14.8</v>
      </c>
      <c r="J368" s="25" t="s">
        <v>4272</v>
      </c>
      <c r="K368" s="25">
        <v>0</v>
      </c>
      <c r="L368" s="25" t="s">
        <v>239</v>
      </c>
      <c r="M368" s="25">
        <v>1</v>
      </c>
      <c r="N368" s="25">
        <v>1</v>
      </c>
      <c r="O368" s="25">
        <v>100</v>
      </c>
      <c r="P368" s="25">
        <v>1</v>
      </c>
      <c r="Q368" s="25">
        <v>2</v>
      </c>
      <c r="R368" s="25">
        <v>14.8</v>
      </c>
      <c r="S368" s="25">
        <v>1</v>
      </c>
      <c r="T368" s="61">
        <v>45107</v>
      </c>
      <c r="U368" s="25"/>
      <c r="V368" s="8"/>
      <c r="W368" s="8"/>
      <c r="X368" s="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</row>
    <row r="369" spans="1:396">
      <c r="A369" s="20" t="s">
        <v>1258</v>
      </c>
      <c r="B369" s="20" t="s">
        <v>1258</v>
      </c>
      <c r="C369" s="20" t="s">
        <v>294</v>
      </c>
      <c r="D369" s="20">
        <v>1.5</v>
      </c>
      <c r="E369" s="20" t="s">
        <v>382</v>
      </c>
      <c r="F369" s="20" t="s">
        <v>3379</v>
      </c>
      <c r="G369" s="20">
        <v>1.5</v>
      </c>
      <c r="H369" s="20" t="s">
        <v>382</v>
      </c>
      <c r="I369" s="20">
        <v>6.45</v>
      </c>
      <c r="J369" s="20" t="s">
        <v>3379</v>
      </c>
      <c r="K369" s="20">
        <v>0</v>
      </c>
      <c r="L369" s="20" t="s">
        <v>4213</v>
      </c>
      <c r="M369" s="20">
        <v>2</v>
      </c>
      <c r="N369" s="20">
        <v>1</v>
      </c>
      <c r="O369" s="20">
        <v>100</v>
      </c>
      <c r="P369" s="20">
        <v>1</v>
      </c>
      <c r="Q369" s="20">
        <v>2</v>
      </c>
      <c r="R369" s="20">
        <v>12.9</v>
      </c>
      <c r="S369" s="20">
        <v>1</v>
      </c>
      <c r="T369" s="55">
        <v>45107</v>
      </c>
      <c r="U369" s="20"/>
      <c r="V369" s="8"/>
      <c r="W369" s="8"/>
      <c r="X369" s="8"/>
    </row>
    <row r="370" spans="1:396" s="83" customFormat="1">
      <c r="A370" s="25" t="s">
        <v>1258</v>
      </c>
      <c r="B370" s="25" t="s">
        <v>4273</v>
      </c>
      <c r="C370" s="25" t="s">
        <v>294</v>
      </c>
      <c r="D370" s="25">
        <v>1</v>
      </c>
      <c r="E370" s="25" t="s">
        <v>295</v>
      </c>
      <c r="F370" s="25" t="s">
        <v>4274</v>
      </c>
      <c r="G370" s="25">
        <v>1</v>
      </c>
      <c r="H370" s="25" t="s">
        <v>295</v>
      </c>
      <c r="I370" s="25">
        <v>5.38</v>
      </c>
      <c r="J370" s="25" t="s">
        <v>4274</v>
      </c>
      <c r="K370" s="25">
        <v>0</v>
      </c>
      <c r="L370" s="25" t="s">
        <v>3781</v>
      </c>
      <c r="M370" s="25">
        <v>1</v>
      </c>
      <c r="N370" s="25">
        <v>1</v>
      </c>
      <c r="O370" s="25">
        <v>100</v>
      </c>
      <c r="P370" s="25">
        <v>1</v>
      </c>
      <c r="Q370" s="25">
        <v>2</v>
      </c>
      <c r="R370" s="25">
        <v>5.38</v>
      </c>
      <c r="S370" s="25">
        <v>1</v>
      </c>
      <c r="T370" s="61">
        <v>45107</v>
      </c>
      <c r="U370" s="25"/>
      <c r="V370" s="8"/>
      <c r="W370" s="8"/>
      <c r="X370" s="8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</row>
    <row r="371" spans="1:396">
      <c r="A371" s="20" t="s">
        <v>230</v>
      </c>
      <c r="B371" s="20" t="s">
        <v>230</v>
      </c>
      <c r="C371" s="20" t="s">
        <v>294</v>
      </c>
      <c r="D371" s="20">
        <v>2</v>
      </c>
      <c r="E371" s="20" t="s">
        <v>382</v>
      </c>
      <c r="F371" s="20" t="s">
        <v>4275</v>
      </c>
      <c r="G371" s="20">
        <v>2</v>
      </c>
      <c r="H371" s="20" t="s">
        <v>382</v>
      </c>
      <c r="I371" s="20">
        <v>3.2</v>
      </c>
      <c r="J371" s="20" t="s">
        <v>4275</v>
      </c>
      <c r="K371" s="20">
        <v>0</v>
      </c>
      <c r="L371" s="20" t="s">
        <v>4276</v>
      </c>
      <c r="M371" s="20">
        <v>2</v>
      </c>
      <c r="N371" s="20">
        <v>1</v>
      </c>
      <c r="O371" s="20">
        <v>82</v>
      </c>
      <c r="P371" s="20">
        <v>1</v>
      </c>
      <c r="Q371" s="20">
        <v>2</v>
      </c>
      <c r="R371" s="20">
        <v>6.4</v>
      </c>
      <c r="S371" s="20">
        <v>1</v>
      </c>
      <c r="T371" s="55">
        <v>45107</v>
      </c>
      <c r="U371" s="20"/>
      <c r="V371" s="8"/>
      <c r="W371" s="8"/>
      <c r="X371" s="8"/>
    </row>
    <row r="372" spans="1:396" s="83" customFormat="1">
      <c r="A372" s="25" t="s">
        <v>1487</v>
      </c>
      <c r="B372" s="25" t="s">
        <v>1487</v>
      </c>
      <c r="C372" s="25" t="s">
        <v>294</v>
      </c>
      <c r="D372" s="25">
        <v>1</v>
      </c>
      <c r="E372" s="25" t="s">
        <v>382</v>
      </c>
      <c r="F372" s="25" t="s">
        <v>3472</v>
      </c>
      <c r="G372" s="25">
        <v>1</v>
      </c>
      <c r="H372" s="25" t="s">
        <v>382</v>
      </c>
      <c r="I372" s="25">
        <v>13.25</v>
      </c>
      <c r="J372" s="25" t="s">
        <v>3472</v>
      </c>
      <c r="K372" s="25">
        <v>0</v>
      </c>
      <c r="L372" s="25" t="s">
        <v>4110</v>
      </c>
      <c r="M372" s="25">
        <v>1</v>
      </c>
      <c r="N372" s="25">
        <v>1</v>
      </c>
      <c r="O372" s="25">
        <v>100</v>
      </c>
      <c r="P372" s="25">
        <v>1</v>
      </c>
      <c r="Q372" s="25">
        <v>2</v>
      </c>
      <c r="R372" s="25">
        <v>13.25</v>
      </c>
      <c r="S372" s="25">
        <v>1</v>
      </c>
      <c r="T372" s="61">
        <v>45107</v>
      </c>
      <c r="U372" s="25"/>
      <c r="V372" s="8"/>
      <c r="W372" s="8"/>
      <c r="X372" s="8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</row>
    <row r="373" spans="1:396">
      <c r="A373" s="20" t="s">
        <v>228</v>
      </c>
      <c r="B373" s="20" t="s">
        <v>228</v>
      </c>
      <c r="C373" s="20" t="s">
        <v>294</v>
      </c>
      <c r="D373" s="20">
        <v>1.5</v>
      </c>
      <c r="E373" s="20" t="s">
        <v>382</v>
      </c>
      <c r="F373" s="20" t="s">
        <v>3127</v>
      </c>
      <c r="G373" s="20">
        <v>1.5</v>
      </c>
      <c r="H373" s="20" t="s">
        <v>382</v>
      </c>
      <c r="I373" s="20">
        <v>3.1</v>
      </c>
      <c r="J373" s="20" t="s">
        <v>3127</v>
      </c>
      <c r="K373" s="20">
        <v>0</v>
      </c>
      <c r="L373" s="20" t="s">
        <v>4213</v>
      </c>
      <c r="M373" s="20">
        <v>2</v>
      </c>
      <c r="N373" s="20">
        <v>1</v>
      </c>
      <c r="O373" s="20">
        <v>100</v>
      </c>
      <c r="P373" s="20">
        <v>1</v>
      </c>
      <c r="Q373" s="20">
        <v>2</v>
      </c>
      <c r="R373" s="20">
        <v>6.2</v>
      </c>
      <c r="S373" s="20">
        <v>1</v>
      </c>
      <c r="T373" s="55">
        <v>45107</v>
      </c>
      <c r="U373" s="20"/>
      <c r="V373" s="8"/>
      <c r="W373" s="8"/>
      <c r="X373" s="8"/>
    </row>
    <row r="374" spans="1:396" s="83" customFormat="1">
      <c r="A374" s="25" t="s">
        <v>946</v>
      </c>
      <c r="B374" s="25" t="s">
        <v>946</v>
      </c>
      <c r="C374" s="25" t="s">
        <v>294</v>
      </c>
      <c r="D374" s="25">
        <v>1.36</v>
      </c>
      <c r="E374" s="25" t="s">
        <v>382</v>
      </c>
      <c r="F374" s="25" t="s">
        <v>4277</v>
      </c>
      <c r="G374" s="25">
        <v>1.36</v>
      </c>
      <c r="H374" s="25" t="s">
        <v>382</v>
      </c>
      <c r="I374" s="25">
        <v>4.7</v>
      </c>
      <c r="J374" s="25" t="s">
        <v>4277</v>
      </c>
      <c r="K374" s="25">
        <v>0</v>
      </c>
      <c r="L374" s="25" t="s">
        <v>4278</v>
      </c>
      <c r="M374" s="25">
        <v>1</v>
      </c>
      <c r="N374" s="25">
        <v>1</v>
      </c>
      <c r="O374" s="25">
        <v>100</v>
      </c>
      <c r="P374" s="25">
        <v>1</v>
      </c>
      <c r="Q374" s="25">
        <v>2</v>
      </c>
      <c r="R374" s="25">
        <v>4.7</v>
      </c>
      <c r="S374" s="25">
        <v>1</v>
      </c>
      <c r="T374" s="61">
        <v>45107</v>
      </c>
      <c r="U374" s="25"/>
      <c r="V374" s="8"/>
      <c r="W374" s="8"/>
      <c r="X374" s="8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</row>
    <row r="375" spans="1:396">
      <c r="A375" s="20" t="s">
        <v>225</v>
      </c>
      <c r="B375" s="20" t="s">
        <v>225</v>
      </c>
      <c r="C375" s="20" t="s">
        <v>294</v>
      </c>
      <c r="D375" s="20">
        <v>2.27</v>
      </c>
      <c r="E375" s="20" t="s">
        <v>382</v>
      </c>
      <c r="F375" s="20" t="s">
        <v>4279</v>
      </c>
      <c r="G375" s="20">
        <v>2.27</v>
      </c>
      <c r="H375" s="20" t="s">
        <v>382</v>
      </c>
      <c r="I375" s="20">
        <v>3.6</v>
      </c>
      <c r="J375" s="20" t="s">
        <v>4279</v>
      </c>
      <c r="K375" s="20">
        <v>0</v>
      </c>
      <c r="L375" s="20" t="s">
        <v>4280</v>
      </c>
      <c r="M375" s="20">
        <v>2</v>
      </c>
      <c r="N375" s="20">
        <v>1</v>
      </c>
      <c r="O375" s="20">
        <v>100</v>
      </c>
      <c r="P375" s="20">
        <v>1</v>
      </c>
      <c r="Q375" s="20">
        <v>2</v>
      </c>
      <c r="R375" s="20">
        <v>7.2</v>
      </c>
      <c r="S375" s="20">
        <v>1</v>
      </c>
      <c r="T375" s="55">
        <v>45107</v>
      </c>
      <c r="U375" s="20"/>
      <c r="V375" s="8"/>
      <c r="W375" s="8"/>
      <c r="X375" s="8"/>
    </row>
    <row r="376" spans="1:396" s="83" customFormat="1">
      <c r="A376" s="25" t="s">
        <v>225</v>
      </c>
      <c r="B376" s="25" t="s">
        <v>227</v>
      </c>
      <c r="C376" s="25" t="s">
        <v>294</v>
      </c>
      <c r="D376" s="25">
        <v>2.27</v>
      </c>
      <c r="E376" s="25" t="s">
        <v>382</v>
      </c>
      <c r="F376" s="25" t="s">
        <v>4281</v>
      </c>
      <c r="G376" s="25">
        <v>2.27</v>
      </c>
      <c r="H376" s="25" t="s">
        <v>382</v>
      </c>
      <c r="I376" s="25">
        <v>2.25</v>
      </c>
      <c r="J376" s="25" t="s">
        <v>4281</v>
      </c>
      <c r="K376" s="25">
        <v>0</v>
      </c>
      <c r="L376" s="25" t="s">
        <v>4280</v>
      </c>
      <c r="M376" s="25">
        <v>2</v>
      </c>
      <c r="N376" s="25">
        <v>1</v>
      </c>
      <c r="O376" s="25">
        <v>100</v>
      </c>
      <c r="P376" s="25">
        <v>1</v>
      </c>
      <c r="Q376" s="25">
        <v>2</v>
      </c>
      <c r="R376" s="25">
        <v>4.5</v>
      </c>
      <c r="S376" s="25">
        <v>1</v>
      </c>
      <c r="T376" s="61">
        <v>45107</v>
      </c>
      <c r="U376" s="25"/>
      <c r="V376" s="8"/>
      <c r="W376" s="8"/>
      <c r="X376" s="8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</row>
    <row r="377" spans="1:396">
      <c r="A377" s="20" t="s">
        <v>1601</v>
      </c>
      <c r="B377" s="20" t="s">
        <v>1601</v>
      </c>
      <c r="C377" s="20" t="s">
        <v>294</v>
      </c>
      <c r="D377" s="20">
        <v>1</v>
      </c>
      <c r="E377" s="20" t="s">
        <v>382</v>
      </c>
      <c r="F377" s="20" t="s">
        <v>3564</v>
      </c>
      <c r="G377" s="20">
        <v>1</v>
      </c>
      <c r="H377" s="20" t="s">
        <v>382</v>
      </c>
      <c r="I377" s="20">
        <v>14.8</v>
      </c>
      <c r="J377" s="20" t="s">
        <v>3564</v>
      </c>
      <c r="K377" s="20">
        <v>0</v>
      </c>
      <c r="L377" s="20" t="s">
        <v>4110</v>
      </c>
      <c r="M377" s="20">
        <v>1</v>
      </c>
      <c r="N377" s="20">
        <v>1</v>
      </c>
      <c r="O377" s="20">
        <v>100</v>
      </c>
      <c r="P377" s="20">
        <v>1</v>
      </c>
      <c r="Q377" s="20">
        <v>2</v>
      </c>
      <c r="R377" s="20">
        <v>14.8</v>
      </c>
      <c r="S377" s="20">
        <v>1</v>
      </c>
      <c r="T377" s="55">
        <v>45107</v>
      </c>
      <c r="U377" s="20"/>
      <c r="V377" s="8"/>
      <c r="W377" s="8"/>
      <c r="X377" s="8"/>
    </row>
    <row r="378" spans="1:396" s="83" customFormat="1">
      <c r="A378" s="25" t="s">
        <v>1313</v>
      </c>
      <c r="B378" s="25" t="s">
        <v>1313</v>
      </c>
      <c r="C378" s="25" t="s">
        <v>294</v>
      </c>
      <c r="D378" s="25">
        <v>1</v>
      </c>
      <c r="E378" s="25" t="s">
        <v>382</v>
      </c>
      <c r="F378" s="25" t="s">
        <v>3352</v>
      </c>
      <c r="G378" s="25">
        <v>1</v>
      </c>
      <c r="H378" s="25" t="s">
        <v>382</v>
      </c>
      <c r="I378" s="25">
        <v>12.6</v>
      </c>
      <c r="J378" s="25" t="s">
        <v>3352</v>
      </c>
      <c r="K378" s="25">
        <v>0</v>
      </c>
      <c r="L378" s="25" t="s">
        <v>4110</v>
      </c>
      <c r="M378" s="25">
        <v>1</v>
      </c>
      <c r="N378" s="25">
        <v>1</v>
      </c>
      <c r="O378" s="25">
        <v>100</v>
      </c>
      <c r="P378" s="25">
        <v>1</v>
      </c>
      <c r="Q378" s="25">
        <v>2</v>
      </c>
      <c r="R378" s="25">
        <v>12.6</v>
      </c>
      <c r="S378" s="25">
        <v>1</v>
      </c>
      <c r="T378" s="61">
        <v>45107</v>
      </c>
      <c r="U378" s="25"/>
      <c r="V378" s="8"/>
      <c r="W378" s="8"/>
      <c r="X378" s="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</row>
    <row r="379" spans="1:396">
      <c r="A379" s="20" t="s">
        <v>449</v>
      </c>
      <c r="B379" s="20" t="s">
        <v>449</v>
      </c>
      <c r="C379" s="20" t="s">
        <v>294</v>
      </c>
      <c r="D379" s="20">
        <v>20</v>
      </c>
      <c r="E379" s="20" t="s">
        <v>382</v>
      </c>
      <c r="F379" s="20" t="s">
        <v>3669</v>
      </c>
      <c r="G379" s="20">
        <v>1</v>
      </c>
      <c r="H379" s="20" t="s">
        <v>382</v>
      </c>
      <c r="I379" s="20">
        <v>24.5</v>
      </c>
      <c r="J379" s="20" t="s">
        <v>3669</v>
      </c>
      <c r="K379" s="20">
        <v>0</v>
      </c>
      <c r="L379" s="20" t="s">
        <v>4282</v>
      </c>
      <c r="M379" s="20">
        <v>1</v>
      </c>
      <c r="N379" s="20">
        <v>1</v>
      </c>
      <c r="O379" s="20">
        <v>1000</v>
      </c>
      <c r="P379" s="20">
        <v>1</v>
      </c>
      <c r="Q379" s="20">
        <v>2</v>
      </c>
      <c r="R379" s="20">
        <v>24.5</v>
      </c>
      <c r="S379" s="20">
        <v>1</v>
      </c>
      <c r="T379" s="55">
        <v>45107</v>
      </c>
      <c r="U379" s="20"/>
      <c r="V379" s="8"/>
      <c r="W379" s="8"/>
      <c r="X379" s="8"/>
    </row>
    <row r="380" spans="1:396" s="83" customFormat="1">
      <c r="A380" s="25" t="s">
        <v>449</v>
      </c>
      <c r="B380" s="25" t="s">
        <v>4283</v>
      </c>
      <c r="C380" s="25" t="s">
        <v>294</v>
      </c>
      <c r="D380" s="25">
        <v>1000</v>
      </c>
      <c r="E380" s="25" t="s">
        <v>332</v>
      </c>
      <c r="F380" s="25" t="s">
        <v>4284</v>
      </c>
      <c r="G380" s="25">
        <v>1</v>
      </c>
      <c r="H380" s="25" t="s">
        <v>382</v>
      </c>
      <c r="I380" s="25">
        <v>1.53</v>
      </c>
      <c r="J380" s="25" t="s">
        <v>4284</v>
      </c>
      <c r="K380" s="25">
        <v>0</v>
      </c>
      <c r="L380" s="25" t="s">
        <v>239</v>
      </c>
      <c r="M380" s="25">
        <v>1</v>
      </c>
      <c r="N380" s="25">
        <v>1</v>
      </c>
      <c r="O380" s="25">
        <v>1000</v>
      </c>
      <c r="P380" s="25">
        <v>1</v>
      </c>
      <c r="Q380" s="25">
        <v>2</v>
      </c>
      <c r="R380" s="25">
        <v>1.53</v>
      </c>
      <c r="S380" s="25">
        <v>1</v>
      </c>
      <c r="T380" s="61">
        <v>45107</v>
      </c>
      <c r="U380" s="25"/>
      <c r="V380" s="8"/>
      <c r="W380" s="8"/>
      <c r="X380" s="8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</row>
    <row r="381" spans="1:396">
      <c r="A381" s="20" t="s">
        <v>383</v>
      </c>
      <c r="B381" s="20" t="s">
        <v>383</v>
      </c>
      <c r="C381" s="20" t="s">
        <v>294</v>
      </c>
      <c r="D381" s="20">
        <v>10</v>
      </c>
      <c r="E381" s="20" t="s">
        <v>382</v>
      </c>
      <c r="F381" s="20" t="s">
        <v>3380</v>
      </c>
      <c r="G381" s="20">
        <v>10</v>
      </c>
      <c r="H381" s="20" t="s">
        <v>382</v>
      </c>
      <c r="I381" s="20">
        <v>0.94</v>
      </c>
      <c r="J381" s="20" t="s">
        <v>3380</v>
      </c>
      <c r="K381" s="20">
        <v>0</v>
      </c>
      <c r="L381" s="20" t="s">
        <v>4232</v>
      </c>
      <c r="M381" s="20">
        <v>10</v>
      </c>
      <c r="N381" s="20">
        <v>1</v>
      </c>
      <c r="O381" s="20">
        <v>100</v>
      </c>
      <c r="P381" s="20">
        <v>1</v>
      </c>
      <c r="Q381" s="20">
        <v>2</v>
      </c>
      <c r="R381" s="20">
        <v>9.4</v>
      </c>
      <c r="S381" s="20">
        <v>1</v>
      </c>
      <c r="T381" s="55">
        <v>45107</v>
      </c>
      <c r="U381" s="20"/>
      <c r="V381" s="8"/>
      <c r="W381" s="8"/>
      <c r="X381" s="8"/>
    </row>
    <row r="382" spans="1:396" s="83" customFormat="1">
      <c r="A382" s="25" t="s">
        <v>383</v>
      </c>
      <c r="B382" s="25" t="s">
        <v>4285</v>
      </c>
      <c r="C382" s="25" t="s">
        <v>294</v>
      </c>
      <c r="D382" s="25">
        <v>1</v>
      </c>
      <c r="E382" s="25" t="s">
        <v>382</v>
      </c>
      <c r="F382" s="25" t="s">
        <v>4286</v>
      </c>
      <c r="G382" s="25">
        <v>1</v>
      </c>
      <c r="H382" s="25" t="s">
        <v>382</v>
      </c>
      <c r="I382" s="25">
        <v>1.18</v>
      </c>
      <c r="J382" s="25" t="s">
        <v>4286</v>
      </c>
      <c r="K382" s="25">
        <v>0</v>
      </c>
      <c r="L382" s="25" t="s">
        <v>239</v>
      </c>
      <c r="M382" s="25">
        <v>1</v>
      </c>
      <c r="N382" s="25">
        <v>1</v>
      </c>
      <c r="O382" s="25">
        <v>100</v>
      </c>
      <c r="P382" s="25">
        <v>1</v>
      </c>
      <c r="Q382" s="25">
        <v>2</v>
      </c>
      <c r="R382" s="25">
        <v>1.18</v>
      </c>
      <c r="S382" s="25">
        <v>1</v>
      </c>
      <c r="T382" s="61">
        <v>45107</v>
      </c>
      <c r="U382" s="25"/>
      <c r="V382" s="8"/>
      <c r="W382" s="8"/>
      <c r="X382" s="8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</row>
    <row r="383" spans="1:396">
      <c r="A383" s="20" t="s">
        <v>641</v>
      </c>
      <c r="B383" s="20" t="s">
        <v>641</v>
      </c>
      <c r="C383" s="20" t="s">
        <v>294</v>
      </c>
      <c r="D383" s="20">
        <v>5</v>
      </c>
      <c r="E383" s="20" t="s">
        <v>382</v>
      </c>
      <c r="F383" s="20" t="s">
        <v>4287</v>
      </c>
      <c r="G383" s="20">
        <v>5</v>
      </c>
      <c r="H383" s="20" t="s">
        <v>382</v>
      </c>
      <c r="I383" s="20">
        <v>1.96</v>
      </c>
      <c r="J383" s="20" t="s">
        <v>4287</v>
      </c>
      <c r="K383" s="20">
        <v>0</v>
      </c>
      <c r="L383" s="20" t="s">
        <v>4219</v>
      </c>
      <c r="M383" s="20">
        <v>5</v>
      </c>
      <c r="N383" s="20">
        <v>1</v>
      </c>
      <c r="O383" s="20">
        <v>100</v>
      </c>
      <c r="P383" s="20">
        <v>1</v>
      </c>
      <c r="Q383" s="20">
        <v>2</v>
      </c>
      <c r="R383" s="20">
        <v>9.8000000000000007</v>
      </c>
      <c r="S383" s="20">
        <v>1</v>
      </c>
      <c r="T383" s="55">
        <v>45107</v>
      </c>
      <c r="U383" s="20"/>
      <c r="V383" s="8"/>
      <c r="W383" s="8"/>
      <c r="X383" s="8"/>
    </row>
    <row r="384" spans="1:396" s="83" customFormat="1">
      <c r="A384" s="25" t="s">
        <v>641</v>
      </c>
      <c r="B384" s="25" t="s">
        <v>4288</v>
      </c>
      <c r="C384" s="25" t="s">
        <v>294</v>
      </c>
      <c r="D384" s="25">
        <v>1</v>
      </c>
      <c r="E384" s="25" t="s">
        <v>382</v>
      </c>
      <c r="F384" s="25" t="s">
        <v>4289</v>
      </c>
      <c r="G384" s="25">
        <v>1</v>
      </c>
      <c r="H384" s="25" t="s">
        <v>382</v>
      </c>
      <c r="I384" s="25">
        <v>2.4500000000000002</v>
      </c>
      <c r="J384" s="25" t="s">
        <v>4289</v>
      </c>
      <c r="K384" s="25">
        <v>0</v>
      </c>
      <c r="L384" s="25" t="s">
        <v>239</v>
      </c>
      <c r="M384" s="25">
        <v>1</v>
      </c>
      <c r="N384" s="25">
        <v>1</v>
      </c>
      <c r="O384" s="25">
        <v>100</v>
      </c>
      <c r="P384" s="25">
        <v>1</v>
      </c>
      <c r="Q384" s="25">
        <v>2</v>
      </c>
      <c r="R384" s="25">
        <v>2.4500000000000002</v>
      </c>
      <c r="S384" s="25">
        <v>1</v>
      </c>
      <c r="T384" s="61">
        <v>45107</v>
      </c>
      <c r="U384" s="25"/>
      <c r="V384" s="8"/>
      <c r="W384" s="8"/>
      <c r="X384" s="8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</row>
    <row r="385" spans="1:396">
      <c r="A385" s="20" t="s">
        <v>240</v>
      </c>
      <c r="B385" s="20" t="s">
        <v>240</v>
      </c>
      <c r="C385" s="20" t="s">
        <v>294</v>
      </c>
      <c r="D385" s="20">
        <v>1</v>
      </c>
      <c r="E385" s="20" t="s">
        <v>295</v>
      </c>
      <c r="F385" s="20" t="s">
        <v>4290</v>
      </c>
      <c r="G385" s="20">
        <v>1</v>
      </c>
      <c r="H385" s="20" t="s">
        <v>295</v>
      </c>
      <c r="I385" s="20">
        <v>2.95</v>
      </c>
      <c r="J385" s="20" t="s">
        <v>4290</v>
      </c>
      <c r="K385" s="20">
        <v>0</v>
      </c>
      <c r="L385" s="20" t="s">
        <v>4291</v>
      </c>
      <c r="M385" s="20">
        <v>1</v>
      </c>
      <c r="N385" s="20">
        <v>1</v>
      </c>
      <c r="O385" s="20">
        <v>100</v>
      </c>
      <c r="P385" s="20">
        <v>1</v>
      </c>
      <c r="Q385" s="20">
        <v>2</v>
      </c>
      <c r="R385" s="20">
        <v>2.95</v>
      </c>
      <c r="S385" s="20">
        <v>1</v>
      </c>
      <c r="T385" s="55">
        <v>45107</v>
      </c>
      <c r="U385" s="20"/>
      <c r="V385" s="8"/>
      <c r="W385" s="8"/>
      <c r="X385" s="8"/>
    </row>
    <row r="386" spans="1:396" s="83" customFormat="1">
      <c r="A386" s="25" t="s">
        <v>1145</v>
      </c>
      <c r="B386" s="25" t="s">
        <v>2843</v>
      </c>
      <c r="C386" s="25" t="s">
        <v>294</v>
      </c>
      <c r="D386" s="25">
        <v>5</v>
      </c>
      <c r="E386" s="25" t="s">
        <v>382</v>
      </c>
      <c r="F386" s="25" t="s">
        <v>3270</v>
      </c>
      <c r="G386" s="25">
        <v>5</v>
      </c>
      <c r="H386" s="25" t="s">
        <v>382</v>
      </c>
      <c r="I386" s="25">
        <v>1.6</v>
      </c>
      <c r="J386" s="25" t="s">
        <v>3270</v>
      </c>
      <c r="K386" s="25">
        <v>0</v>
      </c>
      <c r="L386" s="25" t="s">
        <v>4219</v>
      </c>
      <c r="M386" s="25">
        <v>5</v>
      </c>
      <c r="N386" s="25">
        <v>1</v>
      </c>
      <c r="O386" s="25">
        <v>100</v>
      </c>
      <c r="P386" s="25">
        <v>1</v>
      </c>
      <c r="Q386" s="25">
        <v>2</v>
      </c>
      <c r="R386" s="25">
        <v>8</v>
      </c>
      <c r="S386" s="25">
        <v>1</v>
      </c>
      <c r="T386" s="61">
        <v>45107</v>
      </c>
      <c r="U386" s="25"/>
      <c r="V386" s="8"/>
      <c r="W386" s="8"/>
      <c r="X386" s="8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</row>
    <row r="387" spans="1:396">
      <c r="A387" s="20" t="s">
        <v>1145</v>
      </c>
      <c r="B387" s="20" t="s">
        <v>1145</v>
      </c>
      <c r="C387" s="20" t="s">
        <v>294</v>
      </c>
      <c r="D387" s="20">
        <v>1</v>
      </c>
      <c r="E387" s="20" t="s">
        <v>382</v>
      </c>
      <c r="F387" s="20" t="s">
        <v>4292</v>
      </c>
      <c r="G387" s="20">
        <v>1</v>
      </c>
      <c r="H387" s="20" t="s">
        <v>382</v>
      </c>
      <c r="I387" s="20">
        <v>2</v>
      </c>
      <c r="J387" s="20" t="s">
        <v>4292</v>
      </c>
      <c r="K387" s="20">
        <v>0</v>
      </c>
      <c r="L387" s="20" t="s">
        <v>239</v>
      </c>
      <c r="M387" s="20">
        <v>1</v>
      </c>
      <c r="N387" s="20">
        <v>1</v>
      </c>
      <c r="O387" s="20">
        <v>100</v>
      </c>
      <c r="P387" s="20">
        <v>1</v>
      </c>
      <c r="Q387" s="20">
        <v>2</v>
      </c>
      <c r="R387" s="20">
        <v>2</v>
      </c>
      <c r="S387" s="20">
        <v>1</v>
      </c>
      <c r="T387" s="55">
        <v>45107</v>
      </c>
      <c r="U387" s="20"/>
      <c r="V387" s="8"/>
      <c r="W387" s="8"/>
      <c r="X387" s="8"/>
    </row>
    <row r="388" spans="1:396" s="83" customFormat="1">
      <c r="A388" s="25" t="s">
        <v>247</v>
      </c>
      <c r="B388" s="25" t="s">
        <v>247</v>
      </c>
      <c r="C388" s="25" t="s">
        <v>294</v>
      </c>
      <c r="D388" s="25">
        <v>10</v>
      </c>
      <c r="E388" s="25" t="s">
        <v>382</v>
      </c>
      <c r="F388" s="25" t="s">
        <v>3240</v>
      </c>
      <c r="G388" s="25">
        <v>10</v>
      </c>
      <c r="H388" s="25" t="s">
        <v>382</v>
      </c>
      <c r="I388" s="25">
        <v>0.9</v>
      </c>
      <c r="J388" s="25" t="s">
        <v>3240</v>
      </c>
      <c r="K388" s="25">
        <v>0</v>
      </c>
      <c r="L388" s="25" t="s">
        <v>4232</v>
      </c>
      <c r="M388" s="25">
        <v>10</v>
      </c>
      <c r="N388" s="25">
        <v>1</v>
      </c>
      <c r="O388" s="25">
        <v>80</v>
      </c>
      <c r="P388" s="25">
        <v>1</v>
      </c>
      <c r="Q388" s="25">
        <v>2</v>
      </c>
      <c r="R388" s="25">
        <v>8.9499999999999993</v>
      </c>
      <c r="S388" s="25">
        <v>1</v>
      </c>
      <c r="T388" s="61">
        <v>45107</v>
      </c>
      <c r="U388" s="25"/>
      <c r="V388" s="8"/>
      <c r="W388" s="8"/>
      <c r="X388" s="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</row>
    <row r="389" spans="1:396">
      <c r="A389" s="20" t="s">
        <v>247</v>
      </c>
      <c r="B389" s="20" t="s">
        <v>4293</v>
      </c>
      <c r="C389" s="20" t="s">
        <v>294</v>
      </c>
      <c r="D389" s="20">
        <v>10</v>
      </c>
      <c r="E389" s="20" t="s">
        <v>382</v>
      </c>
      <c r="F389" s="20" t="s">
        <v>4294</v>
      </c>
      <c r="G389" s="20">
        <v>10</v>
      </c>
      <c r="H389" s="20" t="s">
        <v>382</v>
      </c>
      <c r="I389" s="20">
        <v>0.9</v>
      </c>
      <c r="J389" s="20" t="s">
        <v>4294</v>
      </c>
      <c r="K389" s="20">
        <v>0</v>
      </c>
      <c r="L389" s="20" t="s">
        <v>2597</v>
      </c>
      <c r="M389" s="20">
        <v>10</v>
      </c>
      <c r="N389" s="20">
        <v>1</v>
      </c>
      <c r="O389" s="20">
        <v>100</v>
      </c>
      <c r="P389" s="20">
        <v>1</v>
      </c>
      <c r="Q389" s="20">
        <v>2</v>
      </c>
      <c r="R389" s="20">
        <v>8.9499999999999993</v>
      </c>
      <c r="S389" s="20">
        <v>1</v>
      </c>
      <c r="T389" s="55">
        <v>45107</v>
      </c>
      <c r="U389" s="20"/>
      <c r="V389" s="8"/>
      <c r="W389" s="8"/>
      <c r="X389" s="8"/>
    </row>
    <row r="390" spans="1:396" s="83" customFormat="1">
      <c r="A390" s="25" t="s">
        <v>246</v>
      </c>
      <c r="B390" s="25" t="s">
        <v>246</v>
      </c>
      <c r="C390" s="25" t="s">
        <v>294</v>
      </c>
      <c r="D390" s="25">
        <v>10</v>
      </c>
      <c r="E390" s="25" t="s">
        <v>382</v>
      </c>
      <c r="F390" s="25" t="s">
        <v>3353</v>
      </c>
      <c r="G390" s="25">
        <v>10</v>
      </c>
      <c r="H390" s="25" t="s">
        <v>382</v>
      </c>
      <c r="I390" s="25">
        <v>1.33</v>
      </c>
      <c r="J390" s="25" t="s">
        <v>3353</v>
      </c>
      <c r="K390" s="25">
        <v>0</v>
      </c>
      <c r="L390" s="25" t="s">
        <v>3877</v>
      </c>
      <c r="M390" s="25">
        <v>10</v>
      </c>
      <c r="N390" s="25">
        <v>1</v>
      </c>
      <c r="O390" s="25">
        <v>100</v>
      </c>
      <c r="P390" s="25">
        <v>1</v>
      </c>
      <c r="Q390" s="25">
        <v>2</v>
      </c>
      <c r="R390" s="25">
        <v>13.25</v>
      </c>
      <c r="S390" s="25">
        <v>1</v>
      </c>
      <c r="T390" s="61">
        <v>45107</v>
      </c>
      <c r="U390" s="25"/>
      <c r="V390" s="8"/>
      <c r="W390" s="8"/>
      <c r="X390" s="8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</row>
    <row r="391" spans="1:396">
      <c r="A391" s="20" t="s">
        <v>246</v>
      </c>
      <c r="B391" s="20" t="s">
        <v>4295</v>
      </c>
      <c r="C391" s="20" t="s">
        <v>294</v>
      </c>
      <c r="D391" s="20">
        <v>1</v>
      </c>
      <c r="E391" s="20" t="s">
        <v>382</v>
      </c>
      <c r="F391" s="20" t="s">
        <v>4296</v>
      </c>
      <c r="G391" s="20">
        <v>1</v>
      </c>
      <c r="H391" s="20" t="s">
        <v>382</v>
      </c>
      <c r="I391" s="20">
        <v>1.66</v>
      </c>
      <c r="J391" s="20" t="s">
        <v>4296</v>
      </c>
      <c r="K391" s="20">
        <v>0</v>
      </c>
      <c r="L391" s="20" t="s">
        <v>239</v>
      </c>
      <c r="M391" s="20">
        <v>1</v>
      </c>
      <c r="N391" s="20">
        <v>1</v>
      </c>
      <c r="O391" s="20">
        <v>100</v>
      </c>
      <c r="P391" s="20">
        <v>1</v>
      </c>
      <c r="Q391" s="20">
        <v>2</v>
      </c>
      <c r="R391" s="20">
        <v>1.66</v>
      </c>
      <c r="S391" s="20">
        <v>1</v>
      </c>
      <c r="T391" s="55">
        <v>45107</v>
      </c>
      <c r="U391" s="20"/>
      <c r="V391" s="8"/>
      <c r="W391" s="8"/>
      <c r="X391" s="8"/>
    </row>
    <row r="392" spans="1:396" s="83" customFormat="1">
      <c r="A392" s="25" t="s">
        <v>669</v>
      </c>
      <c r="B392" s="25" t="s">
        <v>669</v>
      </c>
      <c r="C392" s="25" t="s">
        <v>294</v>
      </c>
      <c r="D392" s="25">
        <v>6</v>
      </c>
      <c r="E392" s="25" t="s">
        <v>382</v>
      </c>
      <c r="F392" s="25" t="s">
        <v>3362</v>
      </c>
      <c r="G392" s="25">
        <v>6</v>
      </c>
      <c r="H392" s="25" t="s">
        <v>382</v>
      </c>
      <c r="I392" s="25">
        <v>1.58</v>
      </c>
      <c r="J392" s="25" t="s">
        <v>3362</v>
      </c>
      <c r="K392" s="25">
        <v>0</v>
      </c>
      <c r="L392" s="25" t="s">
        <v>4178</v>
      </c>
      <c r="M392" s="25">
        <v>6</v>
      </c>
      <c r="N392" s="25">
        <v>1</v>
      </c>
      <c r="O392" s="25">
        <v>100</v>
      </c>
      <c r="P392" s="25">
        <v>1</v>
      </c>
      <c r="Q392" s="25">
        <v>2</v>
      </c>
      <c r="R392" s="25">
        <v>9.5</v>
      </c>
      <c r="S392" s="25">
        <v>1</v>
      </c>
      <c r="T392" s="61">
        <v>45107</v>
      </c>
      <c r="U392" s="25"/>
      <c r="V392" s="8"/>
      <c r="W392" s="8"/>
      <c r="X392" s="8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</row>
    <row r="393" spans="1:396">
      <c r="A393" s="20" t="s">
        <v>669</v>
      </c>
      <c r="B393" s="20" t="s">
        <v>4297</v>
      </c>
      <c r="C393" s="20" t="s">
        <v>294</v>
      </c>
      <c r="D393" s="20">
        <v>1</v>
      </c>
      <c r="E393" s="20" t="s">
        <v>382</v>
      </c>
      <c r="F393" s="20" t="s">
        <v>4298</v>
      </c>
      <c r="G393" s="20">
        <v>1</v>
      </c>
      <c r="H393" s="20" t="s">
        <v>382</v>
      </c>
      <c r="I393" s="20">
        <v>1.98</v>
      </c>
      <c r="J393" s="20" t="s">
        <v>4298</v>
      </c>
      <c r="K393" s="20">
        <v>0</v>
      </c>
      <c r="L393" s="20" t="s">
        <v>239</v>
      </c>
      <c r="M393" s="20">
        <v>1</v>
      </c>
      <c r="N393" s="20">
        <v>1</v>
      </c>
      <c r="O393" s="20">
        <v>100</v>
      </c>
      <c r="P393" s="20">
        <v>1</v>
      </c>
      <c r="Q393" s="20">
        <v>2</v>
      </c>
      <c r="R393" s="20">
        <v>1.98</v>
      </c>
      <c r="S393" s="20">
        <v>1</v>
      </c>
      <c r="T393" s="55">
        <v>45107</v>
      </c>
      <c r="U393" s="20"/>
      <c r="V393" s="8"/>
      <c r="W393" s="8"/>
      <c r="X393" s="8"/>
    </row>
    <row r="394" spans="1:396" s="83" customFormat="1">
      <c r="A394" s="25" t="s">
        <v>4299</v>
      </c>
      <c r="B394" s="25" t="s">
        <v>4299</v>
      </c>
      <c r="C394" s="25" t="s">
        <v>294</v>
      </c>
      <c r="D394" s="25">
        <v>1</v>
      </c>
      <c r="E394" s="25" t="s">
        <v>295</v>
      </c>
      <c r="F394" s="25" t="s">
        <v>4300</v>
      </c>
      <c r="G394" s="25">
        <v>1</v>
      </c>
      <c r="H394" s="25" t="s">
        <v>295</v>
      </c>
      <c r="I394" s="25">
        <v>4.9000000000000004</v>
      </c>
      <c r="J394" s="25" t="s">
        <v>4300</v>
      </c>
      <c r="K394" s="25">
        <v>0</v>
      </c>
      <c r="L394" s="25" t="s">
        <v>3823</v>
      </c>
      <c r="M394" s="25">
        <v>1</v>
      </c>
      <c r="N394" s="25">
        <v>1</v>
      </c>
      <c r="O394" s="25">
        <v>100</v>
      </c>
      <c r="P394" s="25">
        <v>1</v>
      </c>
      <c r="Q394" s="25">
        <v>2</v>
      </c>
      <c r="R394" s="25">
        <v>4.9000000000000004</v>
      </c>
      <c r="S394" s="25">
        <v>1</v>
      </c>
      <c r="T394" s="61">
        <v>45107</v>
      </c>
      <c r="U394" s="25"/>
      <c r="V394" s="8"/>
      <c r="W394" s="8"/>
      <c r="X394" s="8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</row>
    <row r="395" spans="1:396">
      <c r="A395" s="20" t="s">
        <v>771</v>
      </c>
      <c r="B395" s="20" t="s">
        <v>4301</v>
      </c>
      <c r="C395" s="20" t="s">
        <v>294</v>
      </c>
      <c r="D395" s="20">
        <v>1</v>
      </c>
      <c r="E395" s="20" t="s">
        <v>382</v>
      </c>
      <c r="F395" s="20" t="s">
        <v>4302</v>
      </c>
      <c r="G395" s="20">
        <v>1</v>
      </c>
      <c r="H395" s="20" t="s">
        <v>382</v>
      </c>
      <c r="I395" s="20">
        <v>3.38</v>
      </c>
      <c r="J395" s="20" t="s">
        <v>4302</v>
      </c>
      <c r="K395" s="20">
        <v>0</v>
      </c>
      <c r="L395" s="20" t="s">
        <v>239</v>
      </c>
      <c r="M395" s="20">
        <v>1</v>
      </c>
      <c r="N395" s="20">
        <v>1</v>
      </c>
      <c r="O395" s="20">
        <v>100</v>
      </c>
      <c r="P395" s="20">
        <v>1</v>
      </c>
      <c r="Q395" s="20">
        <v>2</v>
      </c>
      <c r="R395" s="20">
        <v>3.38</v>
      </c>
      <c r="S395" s="20">
        <v>1</v>
      </c>
      <c r="T395" s="55">
        <v>45107</v>
      </c>
      <c r="U395" s="20"/>
      <c r="V395" s="8"/>
      <c r="W395" s="8"/>
      <c r="X395" s="8"/>
    </row>
    <row r="396" spans="1:396" s="83" customFormat="1">
      <c r="A396" s="25" t="s">
        <v>771</v>
      </c>
      <c r="B396" s="25" t="s">
        <v>771</v>
      </c>
      <c r="C396" s="25" t="s">
        <v>294</v>
      </c>
      <c r="D396" s="25">
        <v>5</v>
      </c>
      <c r="E396" s="25" t="s">
        <v>382</v>
      </c>
      <c r="F396" s="25" t="s">
        <v>3419</v>
      </c>
      <c r="G396" s="25">
        <v>5</v>
      </c>
      <c r="H396" s="25" t="s">
        <v>382</v>
      </c>
      <c r="I396" s="25">
        <v>2.7</v>
      </c>
      <c r="J396" s="25" t="s">
        <v>3419</v>
      </c>
      <c r="K396" s="25">
        <v>0</v>
      </c>
      <c r="L396" s="25" t="s">
        <v>3856</v>
      </c>
      <c r="M396" s="25">
        <v>5</v>
      </c>
      <c r="N396" s="25">
        <v>1</v>
      </c>
      <c r="O396" s="25">
        <v>100</v>
      </c>
      <c r="P396" s="25">
        <v>1</v>
      </c>
      <c r="Q396" s="25">
        <v>2</v>
      </c>
      <c r="R396" s="25">
        <v>13.5</v>
      </c>
      <c r="S396" s="25">
        <v>1</v>
      </c>
      <c r="T396" s="61">
        <v>45107</v>
      </c>
      <c r="U396" s="25"/>
      <c r="V396" s="8"/>
      <c r="W396" s="8"/>
      <c r="X396" s="8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</row>
    <row r="397" spans="1:396">
      <c r="A397" s="20" t="s">
        <v>792</v>
      </c>
      <c r="B397" s="20" t="s">
        <v>792</v>
      </c>
      <c r="C397" s="20" t="s">
        <v>294</v>
      </c>
      <c r="D397" s="20">
        <v>1</v>
      </c>
      <c r="E397" s="20" t="s">
        <v>382</v>
      </c>
      <c r="F397" s="20" t="s">
        <v>3129</v>
      </c>
      <c r="G397" s="20">
        <v>1</v>
      </c>
      <c r="H397" s="20" t="s">
        <v>382</v>
      </c>
      <c r="I397" s="20">
        <v>6.2</v>
      </c>
      <c r="J397" s="20" t="s">
        <v>3129</v>
      </c>
      <c r="K397" s="20">
        <v>0</v>
      </c>
      <c r="L397" s="20" t="s">
        <v>4110</v>
      </c>
      <c r="M397" s="20">
        <v>1</v>
      </c>
      <c r="N397" s="20">
        <v>1</v>
      </c>
      <c r="O397" s="20">
        <v>100</v>
      </c>
      <c r="P397" s="20">
        <v>1</v>
      </c>
      <c r="Q397" s="20">
        <v>2</v>
      </c>
      <c r="R397" s="20">
        <v>6.2</v>
      </c>
      <c r="S397" s="20">
        <v>1</v>
      </c>
      <c r="T397" s="55">
        <v>45107</v>
      </c>
      <c r="U397" s="20"/>
      <c r="V397" s="8"/>
      <c r="W397" s="8"/>
      <c r="X397" s="8"/>
    </row>
    <row r="398" spans="1:396" s="83" customFormat="1">
      <c r="A398" s="25" t="s">
        <v>792</v>
      </c>
      <c r="B398" s="25" t="s">
        <v>4303</v>
      </c>
      <c r="C398" s="25" t="s">
        <v>294</v>
      </c>
      <c r="D398" s="25">
        <v>500</v>
      </c>
      <c r="E398" s="25" t="s">
        <v>332</v>
      </c>
      <c r="F398" s="25" t="s">
        <v>794</v>
      </c>
      <c r="G398" s="25">
        <v>1</v>
      </c>
      <c r="H398" s="25" t="s">
        <v>295</v>
      </c>
      <c r="I398" s="25">
        <v>3.88</v>
      </c>
      <c r="J398" s="25" t="s">
        <v>794</v>
      </c>
      <c r="K398" s="25">
        <v>0</v>
      </c>
      <c r="L398" s="25" t="s">
        <v>262</v>
      </c>
      <c r="M398" s="25">
        <v>1</v>
      </c>
      <c r="N398" s="25">
        <v>1</v>
      </c>
      <c r="O398" s="25">
        <v>100</v>
      </c>
      <c r="P398" s="25">
        <v>1</v>
      </c>
      <c r="Q398" s="25">
        <v>2</v>
      </c>
      <c r="R398" s="25">
        <v>3.88</v>
      </c>
      <c r="S398" s="25">
        <v>1</v>
      </c>
      <c r="T398" s="61">
        <v>45107</v>
      </c>
      <c r="U398" s="25"/>
      <c r="V398" s="8"/>
      <c r="W398" s="8"/>
      <c r="X398" s="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</row>
    <row r="399" spans="1:396">
      <c r="A399" s="20" t="s">
        <v>1709</v>
      </c>
      <c r="B399" s="20" t="s">
        <v>1709</v>
      </c>
      <c r="C399" s="20" t="s">
        <v>294</v>
      </c>
      <c r="D399" s="20">
        <v>2</v>
      </c>
      <c r="E399" s="20" t="s">
        <v>382</v>
      </c>
      <c r="F399" s="20" t="s">
        <v>4304</v>
      </c>
      <c r="G399" s="20">
        <v>2</v>
      </c>
      <c r="H399" s="20" t="s">
        <v>382</v>
      </c>
      <c r="I399" s="20">
        <v>2.74</v>
      </c>
      <c r="J399" s="20" t="s">
        <v>4304</v>
      </c>
      <c r="K399" s="20">
        <v>0</v>
      </c>
      <c r="L399" s="20" t="s">
        <v>4305</v>
      </c>
      <c r="M399" s="20">
        <v>2</v>
      </c>
      <c r="N399" s="20">
        <v>1</v>
      </c>
      <c r="O399" s="20">
        <v>100</v>
      </c>
      <c r="P399" s="20">
        <v>1</v>
      </c>
      <c r="Q399" s="20">
        <v>2</v>
      </c>
      <c r="R399" s="20">
        <v>5.48</v>
      </c>
      <c r="S399" s="20">
        <v>1</v>
      </c>
      <c r="T399" s="55">
        <v>45107</v>
      </c>
      <c r="U399" s="20"/>
      <c r="V399" s="8"/>
      <c r="W399" s="8"/>
      <c r="X399" s="8"/>
    </row>
    <row r="400" spans="1:396" s="83" customFormat="1">
      <c r="A400" s="25" t="s">
        <v>388</v>
      </c>
      <c r="B400" s="25" t="s">
        <v>4306</v>
      </c>
      <c r="C400" s="25" t="s">
        <v>294</v>
      </c>
      <c r="D400" s="25">
        <v>1</v>
      </c>
      <c r="E400" s="25" t="s">
        <v>382</v>
      </c>
      <c r="F400" s="25" t="s">
        <v>4307</v>
      </c>
      <c r="G400" s="25">
        <v>1</v>
      </c>
      <c r="H400" s="25" t="s">
        <v>382</v>
      </c>
      <c r="I400" s="25">
        <v>2.75</v>
      </c>
      <c r="J400" s="25" t="s">
        <v>4307</v>
      </c>
      <c r="K400" s="25">
        <v>0</v>
      </c>
      <c r="L400" s="25" t="s">
        <v>239</v>
      </c>
      <c r="M400" s="25">
        <v>1</v>
      </c>
      <c r="N400" s="25">
        <v>1</v>
      </c>
      <c r="O400" s="25">
        <v>100</v>
      </c>
      <c r="P400" s="25">
        <v>1</v>
      </c>
      <c r="Q400" s="25">
        <v>2</v>
      </c>
      <c r="R400" s="25">
        <v>2.75</v>
      </c>
      <c r="S400" s="25">
        <v>1</v>
      </c>
      <c r="T400" s="61">
        <v>45107</v>
      </c>
      <c r="U400" s="25"/>
      <c r="V400" s="8"/>
      <c r="W400" s="8"/>
      <c r="X400" s="8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</row>
    <row r="401" spans="1:396">
      <c r="A401" s="20" t="s">
        <v>388</v>
      </c>
      <c r="B401" s="20" t="s">
        <v>388</v>
      </c>
      <c r="C401" s="20" t="s">
        <v>294</v>
      </c>
      <c r="D401" s="20">
        <v>5</v>
      </c>
      <c r="E401" s="20" t="s">
        <v>382</v>
      </c>
      <c r="F401" s="20" t="s">
        <v>3229</v>
      </c>
      <c r="G401" s="20">
        <v>5</v>
      </c>
      <c r="H401" s="20" t="s">
        <v>382</v>
      </c>
      <c r="I401" s="20">
        <v>2.2000000000000002</v>
      </c>
      <c r="J401" s="20" t="s">
        <v>3229</v>
      </c>
      <c r="K401" s="20">
        <v>0</v>
      </c>
      <c r="L401" s="20" t="s">
        <v>4219</v>
      </c>
      <c r="M401" s="20">
        <v>5</v>
      </c>
      <c r="N401" s="20">
        <v>1</v>
      </c>
      <c r="O401" s="20">
        <v>100</v>
      </c>
      <c r="P401" s="20">
        <v>1</v>
      </c>
      <c r="Q401" s="20">
        <v>2</v>
      </c>
      <c r="R401" s="20">
        <v>11</v>
      </c>
      <c r="S401" s="20">
        <v>1</v>
      </c>
      <c r="T401" s="55">
        <v>45107</v>
      </c>
      <c r="U401" s="20"/>
      <c r="V401" s="8"/>
      <c r="W401" s="8"/>
      <c r="X401" s="8"/>
    </row>
    <row r="402" spans="1:396" s="83" customFormat="1">
      <c r="A402" s="25" t="s">
        <v>552</v>
      </c>
      <c r="B402" s="25" t="s">
        <v>552</v>
      </c>
      <c r="C402" s="25" t="s">
        <v>294</v>
      </c>
      <c r="D402" s="25">
        <v>10</v>
      </c>
      <c r="E402" s="25" t="s">
        <v>382</v>
      </c>
      <c r="F402" s="25" t="s">
        <v>3579</v>
      </c>
      <c r="G402" s="25">
        <v>10</v>
      </c>
      <c r="H402" s="25" t="s">
        <v>382</v>
      </c>
      <c r="I402" s="25">
        <v>1.8</v>
      </c>
      <c r="J402" s="25" t="s">
        <v>3579</v>
      </c>
      <c r="K402" s="25">
        <v>0</v>
      </c>
      <c r="L402" s="25" t="s">
        <v>3877</v>
      </c>
      <c r="M402" s="25">
        <v>10</v>
      </c>
      <c r="N402" s="25">
        <v>1</v>
      </c>
      <c r="O402" s="25">
        <v>100</v>
      </c>
      <c r="P402" s="25">
        <v>1</v>
      </c>
      <c r="Q402" s="25">
        <v>2</v>
      </c>
      <c r="R402" s="25">
        <v>18</v>
      </c>
      <c r="S402" s="25">
        <v>1</v>
      </c>
      <c r="T402" s="61">
        <v>45107</v>
      </c>
      <c r="U402" s="25"/>
      <c r="V402" s="8"/>
      <c r="W402" s="8"/>
      <c r="X402" s="8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</row>
    <row r="403" spans="1:396">
      <c r="A403" s="20" t="s">
        <v>552</v>
      </c>
      <c r="B403" s="20" t="s">
        <v>4308</v>
      </c>
      <c r="C403" s="20" t="s">
        <v>294</v>
      </c>
      <c r="D403" s="20">
        <v>1</v>
      </c>
      <c r="E403" s="20" t="s">
        <v>295</v>
      </c>
      <c r="F403" s="20" t="s">
        <v>4309</v>
      </c>
      <c r="G403" s="20">
        <v>1</v>
      </c>
      <c r="H403" s="20" t="s">
        <v>295</v>
      </c>
      <c r="I403" s="20">
        <v>2.5</v>
      </c>
      <c r="J403" s="20" t="s">
        <v>4309</v>
      </c>
      <c r="K403" s="20">
        <v>0</v>
      </c>
      <c r="L403" s="20" t="s">
        <v>3823</v>
      </c>
      <c r="M403" s="20">
        <v>1</v>
      </c>
      <c r="N403" s="20">
        <v>1</v>
      </c>
      <c r="O403" s="20">
        <v>100</v>
      </c>
      <c r="P403" s="20">
        <v>1</v>
      </c>
      <c r="Q403" s="20">
        <v>2</v>
      </c>
      <c r="R403" s="20">
        <v>2.5</v>
      </c>
      <c r="S403" s="20">
        <v>1</v>
      </c>
      <c r="T403" s="55">
        <v>45107</v>
      </c>
      <c r="U403" s="20"/>
      <c r="V403" s="8"/>
      <c r="W403" s="8"/>
      <c r="X403" s="8"/>
    </row>
    <row r="404" spans="1:396" s="83" customFormat="1">
      <c r="A404" s="25" t="s">
        <v>1270</v>
      </c>
      <c r="B404" s="25" t="s">
        <v>1270</v>
      </c>
      <c r="C404" s="25" t="s">
        <v>294</v>
      </c>
      <c r="D404" s="25">
        <v>1.5</v>
      </c>
      <c r="E404" s="25" t="s">
        <v>382</v>
      </c>
      <c r="F404" s="25" t="s">
        <v>3354</v>
      </c>
      <c r="G404" s="25">
        <v>1.5</v>
      </c>
      <c r="H404" s="25" t="s">
        <v>382</v>
      </c>
      <c r="I404" s="25">
        <v>7</v>
      </c>
      <c r="J404" s="25" t="s">
        <v>3354</v>
      </c>
      <c r="K404" s="25">
        <v>0</v>
      </c>
      <c r="L404" s="25" t="s">
        <v>4213</v>
      </c>
      <c r="M404" s="25">
        <v>2</v>
      </c>
      <c r="N404" s="25">
        <v>1</v>
      </c>
      <c r="O404" s="25">
        <v>100</v>
      </c>
      <c r="P404" s="25">
        <v>1</v>
      </c>
      <c r="Q404" s="25">
        <v>2</v>
      </c>
      <c r="R404" s="25">
        <v>14</v>
      </c>
      <c r="S404" s="25">
        <v>1</v>
      </c>
      <c r="T404" s="61">
        <v>45107</v>
      </c>
      <c r="U404" s="25"/>
      <c r="V404" s="8"/>
      <c r="W404" s="8"/>
      <c r="X404" s="8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</row>
    <row r="405" spans="1:396">
      <c r="A405" s="20" t="s">
        <v>1270</v>
      </c>
      <c r="B405" s="20" t="s">
        <v>4310</v>
      </c>
      <c r="C405" s="20" t="s">
        <v>294</v>
      </c>
      <c r="D405" s="20">
        <v>1</v>
      </c>
      <c r="E405" s="20" t="s">
        <v>382</v>
      </c>
      <c r="F405" s="20" t="s">
        <v>4311</v>
      </c>
      <c r="G405" s="20">
        <v>1</v>
      </c>
      <c r="H405" s="20" t="s">
        <v>382</v>
      </c>
      <c r="I405" s="20">
        <v>11.67</v>
      </c>
      <c r="J405" s="20" t="s">
        <v>4311</v>
      </c>
      <c r="K405" s="20">
        <v>0</v>
      </c>
      <c r="L405" s="20" t="s">
        <v>239</v>
      </c>
      <c r="M405" s="20">
        <v>1</v>
      </c>
      <c r="N405" s="20">
        <v>1</v>
      </c>
      <c r="O405" s="20">
        <v>100</v>
      </c>
      <c r="P405" s="20">
        <v>1</v>
      </c>
      <c r="Q405" s="20">
        <v>2</v>
      </c>
      <c r="R405" s="20">
        <v>11.67</v>
      </c>
      <c r="S405" s="20">
        <v>1</v>
      </c>
      <c r="T405" s="55">
        <v>45107</v>
      </c>
      <c r="U405" s="20"/>
      <c r="V405" s="8"/>
      <c r="W405" s="8"/>
      <c r="X405" s="8"/>
    </row>
    <row r="406" spans="1:396" s="83" customFormat="1">
      <c r="A406" s="25" t="s">
        <v>1637</v>
      </c>
      <c r="B406" s="25" t="s">
        <v>1637</v>
      </c>
      <c r="C406" s="25" t="s">
        <v>294</v>
      </c>
      <c r="D406" s="25">
        <v>1</v>
      </c>
      <c r="E406" s="25" t="s">
        <v>382</v>
      </c>
      <c r="F406" s="25" t="s">
        <v>4312</v>
      </c>
      <c r="G406" s="25">
        <v>1</v>
      </c>
      <c r="H406" s="25" t="s">
        <v>382</v>
      </c>
      <c r="I406" s="25">
        <v>16.5</v>
      </c>
      <c r="J406" s="25" t="s">
        <v>4312</v>
      </c>
      <c r="K406" s="25">
        <v>0</v>
      </c>
      <c r="L406" s="25" t="s">
        <v>4110</v>
      </c>
      <c r="M406" s="25">
        <v>1</v>
      </c>
      <c r="N406" s="25">
        <v>1</v>
      </c>
      <c r="O406" s="25">
        <v>100</v>
      </c>
      <c r="P406" s="25">
        <v>1</v>
      </c>
      <c r="Q406" s="25">
        <v>2</v>
      </c>
      <c r="R406" s="25">
        <v>16.5</v>
      </c>
      <c r="S406" s="25">
        <v>1</v>
      </c>
      <c r="T406" s="61">
        <v>45107</v>
      </c>
      <c r="U406" s="25"/>
      <c r="V406" s="8"/>
      <c r="W406" s="8"/>
      <c r="X406" s="8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</row>
    <row r="407" spans="1:396">
      <c r="A407" s="20" t="s">
        <v>356</v>
      </c>
      <c r="B407" s="20" t="s">
        <v>356</v>
      </c>
      <c r="C407" s="20" t="s">
        <v>294</v>
      </c>
      <c r="D407" s="20">
        <v>10</v>
      </c>
      <c r="E407" s="20" t="s">
        <v>382</v>
      </c>
      <c r="F407" s="20" t="s">
        <v>3233</v>
      </c>
      <c r="G407" s="20">
        <v>10</v>
      </c>
      <c r="H407" s="20" t="s">
        <v>382</v>
      </c>
      <c r="I407" s="20">
        <v>0.75</v>
      </c>
      <c r="J407" s="20" t="s">
        <v>3233</v>
      </c>
      <c r="K407" s="20">
        <v>0</v>
      </c>
      <c r="L407" s="20" t="s">
        <v>4232</v>
      </c>
      <c r="M407" s="20">
        <v>10</v>
      </c>
      <c r="N407" s="20">
        <v>1</v>
      </c>
      <c r="O407" s="20">
        <v>100</v>
      </c>
      <c r="P407" s="20">
        <v>1</v>
      </c>
      <c r="Q407" s="20">
        <v>2</v>
      </c>
      <c r="R407" s="20">
        <v>7.5</v>
      </c>
      <c r="S407" s="20">
        <v>1</v>
      </c>
      <c r="T407" s="55">
        <v>45107</v>
      </c>
      <c r="U407" s="20"/>
      <c r="V407" s="8"/>
      <c r="W407" s="8"/>
      <c r="X407" s="8"/>
    </row>
    <row r="408" spans="1:396" s="83" customFormat="1">
      <c r="A408" s="25" t="s">
        <v>356</v>
      </c>
      <c r="B408" s="25" t="s">
        <v>4193</v>
      </c>
      <c r="C408" s="25" t="s">
        <v>294</v>
      </c>
      <c r="D408" s="25">
        <v>1</v>
      </c>
      <c r="E408" s="25" t="s">
        <v>295</v>
      </c>
      <c r="F408" s="25" t="s">
        <v>4194</v>
      </c>
      <c r="G408" s="25">
        <v>1</v>
      </c>
      <c r="H408" s="25" t="s">
        <v>295</v>
      </c>
      <c r="I408" s="25">
        <v>0.67</v>
      </c>
      <c r="J408" s="25" t="s">
        <v>4194</v>
      </c>
      <c r="K408" s="25">
        <v>0</v>
      </c>
      <c r="L408" s="25" t="s">
        <v>3823</v>
      </c>
      <c r="M408" s="25">
        <v>1</v>
      </c>
      <c r="N408" s="25">
        <v>1</v>
      </c>
      <c r="O408" s="25">
        <v>100</v>
      </c>
      <c r="P408" s="25">
        <v>1</v>
      </c>
      <c r="Q408" s="25">
        <v>2</v>
      </c>
      <c r="R408" s="25">
        <v>0.67</v>
      </c>
      <c r="S408" s="25">
        <v>1</v>
      </c>
      <c r="T408" s="61">
        <v>45107</v>
      </c>
      <c r="U408" s="25"/>
      <c r="V408" s="8"/>
      <c r="W408" s="8"/>
      <c r="X408" s="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</row>
    <row r="409" spans="1:396">
      <c r="A409" s="20" t="s">
        <v>744</v>
      </c>
      <c r="B409" s="20" t="s">
        <v>4313</v>
      </c>
      <c r="C409" s="20" t="s">
        <v>294</v>
      </c>
      <c r="D409" s="20">
        <v>72</v>
      </c>
      <c r="E409" s="20" t="s">
        <v>295</v>
      </c>
      <c r="F409" s="20" t="s">
        <v>4314</v>
      </c>
      <c r="G409" s="20">
        <v>72</v>
      </c>
      <c r="H409" s="20" t="s">
        <v>295</v>
      </c>
      <c r="I409" s="20">
        <v>0.44</v>
      </c>
      <c r="J409" s="20" t="s">
        <v>4314</v>
      </c>
      <c r="K409" s="20">
        <v>0</v>
      </c>
      <c r="L409" s="20" t="s">
        <v>4315</v>
      </c>
      <c r="M409" s="20">
        <v>72</v>
      </c>
      <c r="N409" s="20">
        <v>1</v>
      </c>
      <c r="O409" s="20">
        <v>100</v>
      </c>
      <c r="P409" s="20">
        <v>1</v>
      </c>
      <c r="Q409" s="20">
        <v>2</v>
      </c>
      <c r="R409" s="20">
        <v>32</v>
      </c>
      <c r="S409" s="20">
        <v>1</v>
      </c>
      <c r="T409" s="55">
        <v>45107</v>
      </c>
      <c r="U409" s="20"/>
      <c r="V409" s="8"/>
      <c r="W409" s="8"/>
      <c r="X409" s="8"/>
    </row>
    <row r="410" spans="1:396" s="83" customFormat="1">
      <c r="A410" s="25" t="s">
        <v>744</v>
      </c>
      <c r="B410" s="25" t="s">
        <v>4316</v>
      </c>
      <c r="C410" s="25" t="s">
        <v>294</v>
      </c>
      <c r="D410" s="25">
        <v>1</v>
      </c>
      <c r="E410" s="25" t="s">
        <v>295</v>
      </c>
      <c r="F410" s="25" t="s">
        <v>4317</v>
      </c>
      <c r="G410" s="25">
        <v>1</v>
      </c>
      <c r="H410" s="25" t="s">
        <v>295</v>
      </c>
      <c r="I410" s="25">
        <v>0.56000000000000005</v>
      </c>
      <c r="J410" s="25" t="s">
        <v>4317</v>
      </c>
      <c r="K410" s="25">
        <v>0</v>
      </c>
      <c r="L410" s="25" t="s">
        <v>3934</v>
      </c>
      <c r="M410" s="25">
        <v>1</v>
      </c>
      <c r="N410" s="25">
        <v>1</v>
      </c>
      <c r="O410" s="25">
        <v>100</v>
      </c>
      <c r="P410" s="25">
        <v>1</v>
      </c>
      <c r="Q410" s="25">
        <v>2</v>
      </c>
      <c r="R410" s="25">
        <v>0.56000000000000005</v>
      </c>
      <c r="S410" s="25">
        <v>1</v>
      </c>
      <c r="T410" s="61">
        <v>45107</v>
      </c>
      <c r="U410" s="25"/>
      <c r="V410" s="8"/>
      <c r="W410" s="8"/>
      <c r="X410" s="8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</row>
    <row r="411" spans="1:396">
      <c r="A411" s="20" t="s">
        <v>457</v>
      </c>
      <c r="B411" s="20" t="s">
        <v>4318</v>
      </c>
      <c r="C411" s="20" t="s">
        <v>294</v>
      </c>
      <c r="D411" s="20">
        <v>1</v>
      </c>
      <c r="E411" s="20" t="s">
        <v>295</v>
      </c>
      <c r="F411" s="20" t="s">
        <v>4319</v>
      </c>
      <c r="G411" s="20">
        <v>1</v>
      </c>
      <c r="H411" s="20" t="s">
        <v>295</v>
      </c>
      <c r="I411" s="20">
        <v>2.3199999999999998</v>
      </c>
      <c r="J411" s="20" t="s">
        <v>4319</v>
      </c>
      <c r="K411" s="20">
        <v>0</v>
      </c>
      <c r="L411" s="20" t="s">
        <v>4320</v>
      </c>
      <c r="M411" s="20">
        <v>1</v>
      </c>
      <c r="N411" s="20">
        <v>1</v>
      </c>
      <c r="O411" s="20">
        <v>100</v>
      </c>
      <c r="P411" s="20">
        <v>1</v>
      </c>
      <c r="Q411" s="20">
        <v>2</v>
      </c>
      <c r="R411" s="20">
        <v>2.3199999999999998</v>
      </c>
      <c r="S411" s="20">
        <v>1</v>
      </c>
      <c r="T411" s="55">
        <v>45107</v>
      </c>
      <c r="U411" s="20"/>
      <c r="V411" s="8"/>
      <c r="W411" s="8"/>
      <c r="X411" s="8"/>
    </row>
    <row r="412" spans="1:396" s="83" customFormat="1">
      <c r="A412" s="25" t="s">
        <v>1116</v>
      </c>
      <c r="B412" s="25" t="s">
        <v>4321</v>
      </c>
      <c r="C412" s="25" t="s">
        <v>294</v>
      </c>
      <c r="D412" s="25">
        <v>16</v>
      </c>
      <c r="E412" s="25" t="s">
        <v>295</v>
      </c>
      <c r="F412" s="25" t="s">
        <v>4322</v>
      </c>
      <c r="G412" s="25">
        <v>16</v>
      </c>
      <c r="H412" s="25" t="s">
        <v>295</v>
      </c>
      <c r="I412" s="25">
        <v>0.56000000000000005</v>
      </c>
      <c r="J412" s="25" t="s">
        <v>4322</v>
      </c>
      <c r="K412" s="25">
        <v>0</v>
      </c>
      <c r="L412" s="25" t="s">
        <v>4117</v>
      </c>
      <c r="M412" s="25">
        <v>16</v>
      </c>
      <c r="N412" s="25">
        <v>1</v>
      </c>
      <c r="O412" s="25">
        <v>100</v>
      </c>
      <c r="P412" s="25">
        <v>1</v>
      </c>
      <c r="Q412" s="25">
        <v>2</v>
      </c>
      <c r="R412" s="25">
        <v>9</v>
      </c>
      <c r="S412" s="25">
        <v>1</v>
      </c>
      <c r="T412" s="61">
        <v>45107</v>
      </c>
      <c r="U412" s="25"/>
      <c r="V412" s="8"/>
      <c r="W412" s="8"/>
      <c r="X412" s="8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</row>
    <row r="413" spans="1:396">
      <c r="A413" s="20" t="s">
        <v>3860</v>
      </c>
      <c r="B413" s="20" t="s">
        <v>3860</v>
      </c>
      <c r="C413" s="20" t="s">
        <v>294</v>
      </c>
      <c r="D413" s="20">
        <v>20</v>
      </c>
      <c r="E413" s="20" t="s">
        <v>295</v>
      </c>
      <c r="F413" s="20" t="s">
        <v>3550</v>
      </c>
      <c r="G413" s="20">
        <v>20</v>
      </c>
      <c r="H413" s="20" t="s">
        <v>295</v>
      </c>
      <c r="I413" s="20">
        <v>0.69</v>
      </c>
      <c r="J413" s="20" t="s">
        <v>3550</v>
      </c>
      <c r="K413" s="20">
        <v>0</v>
      </c>
      <c r="L413" s="20" t="s">
        <v>4171</v>
      </c>
      <c r="M413" s="20">
        <v>20</v>
      </c>
      <c r="N413" s="20">
        <v>1</v>
      </c>
      <c r="O413" s="20">
        <v>100</v>
      </c>
      <c r="P413" s="20">
        <v>1</v>
      </c>
      <c r="Q413" s="20">
        <v>2</v>
      </c>
      <c r="R413" s="20">
        <v>13.8</v>
      </c>
      <c r="S413" s="20">
        <v>1</v>
      </c>
      <c r="T413" s="55">
        <v>45107</v>
      </c>
      <c r="U413" s="20"/>
      <c r="V413" s="8"/>
      <c r="W413" s="8"/>
      <c r="X413" s="8"/>
    </row>
    <row r="414" spans="1:396" s="83" customFormat="1">
      <c r="A414" s="25" t="s">
        <v>3860</v>
      </c>
      <c r="B414" s="25" t="s">
        <v>320</v>
      </c>
      <c r="C414" s="25" t="s">
        <v>294</v>
      </c>
      <c r="D414" s="25">
        <v>1</v>
      </c>
      <c r="E414" s="25" t="s">
        <v>295</v>
      </c>
      <c r="F414" s="25" t="s">
        <v>3862</v>
      </c>
      <c r="G414" s="25">
        <v>1</v>
      </c>
      <c r="H414" s="25" t="s">
        <v>295</v>
      </c>
      <c r="I414" s="25">
        <v>0.86</v>
      </c>
      <c r="J414" s="25" t="s">
        <v>3862</v>
      </c>
      <c r="K414" s="25">
        <v>0</v>
      </c>
      <c r="L414" s="25" t="s">
        <v>3823</v>
      </c>
      <c r="M414" s="25">
        <v>1</v>
      </c>
      <c r="N414" s="25">
        <v>1</v>
      </c>
      <c r="O414" s="25">
        <v>100</v>
      </c>
      <c r="P414" s="25">
        <v>1</v>
      </c>
      <c r="Q414" s="25">
        <v>2</v>
      </c>
      <c r="R414" s="25">
        <v>0.86</v>
      </c>
      <c r="S414" s="25">
        <v>1</v>
      </c>
      <c r="T414" s="61">
        <v>45107</v>
      </c>
      <c r="U414" s="25"/>
      <c r="V414" s="8"/>
      <c r="W414" s="8"/>
      <c r="X414" s="8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</row>
    <row r="415" spans="1:396">
      <c r="A415" s="20" t="s">
        <v>3885</v>
      </c>
      <c r="B415" s="20" t="s">
        <v>3885</v>
      </c>
      <c r="C415" s="20" t="s">
        <v>294</v>
      </c>
      <c r="D415" s="20">
        <v>54</v>
      </c>
      <c r="E415" s="20" t="s">
        <v>295</v>
      </c>
      <c r="F415" s="20" t="s">
        <v>3243</v>
      </c>
      <c r="G415" s="20">
        <v>54</v>
      </c>
      <c r="H415" s="20" t="s">
        <v>295</v>
      </c>
      <c r="I415" s="20">
        <v>0.23</v>
      </c>
      <c r="J415" s="20" t="s">
        <v>3243</v>
      </c>
      <c r="K415" s="20">
        <v>0</v>
      </c>
      <c r="L415" s="20" t="s">
        <v>4323</v>
      </c>
      <c r="M415" s="20">
        <v>54</v>
      </c>
      <c r="N415" s="20">
        <v>1</v>
      </c>
      <c r="O415" s="20">
        <v>100</v>
      </c>
      <c r="P415" s="20">
        <v>1</v>
      </c>
      <c r="Q415" s="20">
        <v>2</v>
      </c>
      <c r="R415" s="20">
        <v>12.2</v>
      </c>
      <c r="S415" s="20">
        <v>1</v>
      </c>
      <c r="T415" s="55">
        <v>45107</v>
      </c>
      <c r="U415" s="20"/>
      <c r="V415" s="8"/>
      <c r="W415" s="8"/>
      <c r="X415" s="8"/>
    </row>
    <row r="416" spans="1:396" s="83" customFormat="1">
      <c r="A416" s="25" t="s">
        <v>3885</v>
      </c>
      <c r="B416" s="25" t="s">
        <v>221</v>
      </c>
      <c r="C416" s="25" t="s">
        <v>294</v>
      </c>
      <c r="D416" s="25">
        <v>1</v>
      </c>
      <c r="E416" s="25" t="s">
        <v>295</v>
      </c>
      <c r="F416" s="25" t="s">
        <v>3887</v>
      </c>
      <c r="G416" s="25">
        <v>1</v>
      </c>
      <c r="H416" s="25" t="s">
        <v>295</v>
      </c>
      <c r="I416" s="25">
        <v>0.28000000000000003</v>
      </c>
      <c r="J416" s="25" t="s">
        <v>3887</v>
      </c>
      <c r="K416" s="25">
        <v>0</v>
      </c>
      <c r="L416" s="25" t="s">
        <v>3823</v>
      </c>
      <c r="M416" s="25">
        <v>1</v>
      </c>
      <c r="N416" s="25">
        <v>1</v>
      </c>
      <c r="O416" s="25">
        <v>100</v>
      </c>
      <c r="P416" s="25">
        <v>1</v>
      </c>
      <c r="Q416" s="25">
        <v>2</v>
      </c>
      <c r="R416" s="25">
        <v>0.28000000000000003</v>
      </c>
      <c r="S416" s="25">
        <v>1</v>
      </c>
      <c r="T416" s="61">
        <v>45107</v>
      </c>
      <c r="U416" s="25"/>
      <c r="V416" s="8"/>
      <c r="W416" s="8"/>
      <c r="X416" s="8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</row>
    <row r="417" spans="1:396">
      <c r="A417" s="20" t="s">
        <v>2802</v>
      </c>
      <c r="B417" s="20" t="s">
        <v>2802</v>
      </c>
      <c r="C417" s="20" t="s">
        <v>294</v>
      </c>
      <c r="D417" s="20">
        <v>9</v>
      </c>
      <c r="E417" s="20" t="s">
        <v>295</v>
      </c>
      <c r="F417" s="20" t="s">
        <v>4324</v>
      </c>
      <c r="G417" s="20">
        <v>9</v>
      </c>
      <c r="H417" s="20" t="s">
        <v>295</v>
      </c>
      <c r="I417" s="20">
        <v>1.71</v>
      </c>
      <c r="J417" s="20" t="s">
        <v>4324</v>
      </c>
      <c r="K417" s="20">
        <v>0</v>
      </c>
      <c r="L417" s="20" t="s">
        <v>4325</v>
      </c>
      <c r="M417" s="20">
        <v>9</v>
      </c>
      <c r="N417" s="20">
        <v>1</v>
      </c>
      <c r="O417" s="20">
        <v>100</v>
      </c>
      <c r="P417" s="20">
        <v>1</v>
      </c>
      <c r="Q417" s="20">
        <v>2</v>
      </c>
      <c r="R417" s="20">
        <v>15.4</v>
      </c>
      <c r="S417" s="20">
        <v>1</v>
      </c>
      <c r="T417" s="55">
        <v>45107</v>
      </c>
      <c r="U417" s="20"/>
      <c r="V417" s="8"/>
      <c r="W417" s="8"/>
      <c r="X417" s="8"/>
    </row>
    <row r="418" spans="1:396" s="83" customFormat="1">
      <c r="A418" s="25" t="s">
        <v>1761</v>
      </c>
      <c r="B418" s="25" t="s">
        <v>4326</v>
      </c>
      <c r="C418" s="25" t="s">
        <v>294</v>
      </c>
      <c r="D418" s="25">
        <v>15</v>
      </c>
      <c r="E418" s="25" t="s">
        <v>382</v>
      </c>
      <c r="F418" s="25" t="s">
        <v>4327</v>
      </c>
      <c r="G418" s="25">
        <v>15</v>
      </c>
      <c r="H418" s="25" t="s">
        <v>382</v>
      </c>
      <c r="I418" s="25">
        <v>4.5199999999999996</v>
      </c>
      <c r="J418" s="25" t="s">
        <v>4327</v>
      </c>
      <c r="K418" s="25">
        <v>0</v>
      </c>
      <c r="L418" s="25" t="s">
        <v>4328</v>
      </c>
      <c r="M418" s="25">
        <v>15</v>
      </c>
      <c r="N418" s="25">
        <v>1</v>
      </c>
      <c r="O418" s="25">
        <v>100</v>
      </c>
      <c r="P418" s="25">
        <v>1</v>
      </c>
      <c r="Q418" s="25">
        <v>2</v>
      </c>
      <c r="R418" s="25">
        <v>67.81</v>
      </c>
      <c r="S418" s="25">
        <v>1</v>
      </c>
      <c r="T418" s="61">
        <v>45107</v>
      </c>
      <c r="U418" s="25"/>
      <c r="V418" s="8"/>
      <c r="W418" s="8"/>
      <c r="X418" s="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</row>
    <row r="419" spans="1:396">
      <c r="A419" s="20" t="s">
        <v>1761</v>
      </c>
      <c r="B419" s="20" t="s">
        <v>4329</v>
      </c>
      <c r="C419" s="20" t="s">
        <v>294</v>
      </c>
      <c r="D419" s="20">
        <v>10</v>
      </c>
      <c r="E419" s="20" t="s">
        <v>382</v>
      </c>
      <c r="F419" s="20" t="s">
        <v>4330</v>
      </c>
      <c r="G419" s="20">
        <v>10</v>
      </c>
      <c r="H419" s="20" t="s">
        <v>382</v>
      </c>
      <c r="I419" s="20">
        <v>4.5999999999999996</v>
      </c>
      <c r="J419" s="20" t="s">
        <v>4330</v>
      </c>
      <c r="K419" s="20">
        <v>0</v>
      </c>
      <c r="L419" s="20" t="s">
        <v>4331</v>
      </c>
      <c r="M419" s="20">
        <v>10</v>
      </c>
      <c r="N419" s="20">
        <v>1</v>
      </c>
      <c r="O419" s="20">
        <v>100</v>
      </c>
      <c r="P419" s="20">
        <v>1</v>
      </c>
      <c r="Q419" s="20">
        <v>2</v>
      </c>
      <c r="R419" s="20">
        <v>46</v>
      </c>
      <c r="S419" s="20">
        <v>1</v>
      </c>
      <c r="T419" s="55">
        <v>45107</v>
      </c>
      <c r="U419" s="20"/>
      <c r="V419" s="8"/>
      <c r="W419" s="8"/>
      <c r="X419" s="8"/>
    </row>
    <row r="420" spans="1:396" s="83" customFormat="1">
      <c r="A420" s="25" t="s">
        <v>4332</v>
      </c>
      <c r="B420" s="25" t="s">
        <v>1289</v>
      </c>
      <c r="C420" s="25" t="s">
        <v>294</v>
      </c>
      <c r="D420" s="25">
        <v>2.5</v>
      </c>
      <c r="E420" s="25" t="s">
        <v>382</v>
      </c>
      <c r="F420" s="25" t="s">
        <v>3983</v>
      </c>
      <c r="G420" s="25">
        <v>2.5</v>
      </c>
      <c r="H420" s="25" t="s">
        <v>382</v>
      </c>
      <c r="I420" s="25">
        <v>3.5</v>
      </c>
      <c r="J420" s="25" t="s">
        <v>3983</v>
      </c>
      <c r="K420" s="25">
        <v>0</v>
      </c>
      <c r="L420" s="25" t="s">
        <v>3984</v>
      </c>
      <c r="M420" s="25">
        <v>3</v>
      </c>
      <c r="N420" s="25">
        <v>1</v>
      </c>
      <c r="O420" s="25">
        <v>100</v>
      </c>
      <c r="P420" s="25">
        <v>1</v>
      </c>
      <c r="Q420" s="25">
        <v>2</v>
      </c>
      <c r="R420" s="25">
        <v>10.5</v>
      </c>
      <c r="S420" s="25">
        <v>1</v>
      </c>
      <c r="T420" s="61">
        <v>45107</v>
      </c>
      <c r="U420" s="25"/>
      <c r="V420" s="8"/>
      <c r="W420" s="8"/>
      <c r="X420" s="8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</row>
    <row r="421" spans="1:396">
      <c r="A421" s="20" t="s">
        <v>4333</v>
      </c>
      <c r="B421" s="20" t="s">
        <v>3993</v>
      </c>
      <c r="C421" s="20" t="s">
        <v>294</v>
      </c>
      <c r="D421" s="20">
        <v>2.5</v>
      </c>
      <c r="E421" s="20" t="s">
        <v>382</v>
      </c>
      <c r="F421" s="20" t="s">
        <v>3994</v>
      </c>
      <c r="G421" s="20">
        <v>2.5</v>
      </c>
      <c r="H421" s="20" t="s">
        <v>382</v>
      </c>
      <c r="I421" s="20">
        <v>1.51</v>
      </c>
      <c r="J421" s="20" t="s">
        <v>3994</v>
      </c>
      <c r="K421" s="20">
        <v>0</v>
      </c>
      <c r="L421" s="20" t="s">
        <v>3984</v>
      </c>
      <c r="M421" s="20">
        <v>3</v>
      </c>
      <c r="N421" s="20">
        <v>1</v>
      </c>
      <c r="O421" s="20">
        <v>100</v>
      </c>
      <c r="P421" s="20">
        <v>1</v>
      </c>
      <c r="Q421" s="20">
        <v>2</v>
      </c>
      <c r="R421" s="20">
        <v>4.54</v>
      </c>
      <c r="S421" s="20">
        <v>1</v>
      </c>
      <c r="T421" s="55">
        <v>45107</v>
      </c>
      <c r="U421" s="20"/>
      <c r="V421" s="8"/>
      <c r="W421" s="8"/>
      <c r="X421" s="8"/>
    </row>
    <row r="422" spans="1:396" s="83" customFormat="1">
      <c r="A422" s="25" t="s">
        <v>4333</v>
      </c>
      <c r="B422" s="25" t="s">
        <v>183</v>
      </c>
      <c r="C422" s="25" t="s">
        <v>294</v>
      </c>
      <c r="D422" s="25">
        <v>2.5</v>
      </c>
      <c r="E422" s="25" t="s">
        <v>382</v>
      </c>
      <c r="F422" s="25" t="s">
        <v>3995</v>
      </c>
      <c r="G422" s="25">
        <v>2.5</v>
      </c>
      <c r="H422" s="25" t="s">
        <v>382</v>
      </c>
      <c r="I422" s="25">
        <v>2.08</v>
      </c>
      <c r="J422" s="25" t="s">
        <v>3995</v>
      </c>
      <c r="K422" s="25">
        <v>0</v>
      </c>
      <c r="L422" s="25" t="s">
        <v>3984</v>
      </c>
      <c r="M422" s="25">
        <v>3</v>
      </c>
      <c r="N422" s="25">
        <v>1</v>
      </c>
      <c r="O422" s="25">
        <v>100</v>
      </c>
      <c r="P422" s="25">
        <v>1</v>
      </c>
      <c r="Q422" s="25">
        <v>2</v>
      </c>
      <c r="R422" s="25">
        <v>6.25</v>
      </c>
      <c r="S422" s="25">
        <v>1</v>
      </c>
      <c r="T422" s="61">
        <v>45107</v>
      </c>
      <c r="U422" s="25"/>
      <c r="V422" s="8"/>
      <c r="W422" s="8"/>
      <c r="X422" s="8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</row>
    <row r="423" spans="1:396">
      <c r="A423" s="20" t="s">
        <v>4333</v>
      </c>
      <c r="B423" s="20" t="s">
        <v>3989</v>
      </c>
      <c r="C423" s="20" t="s">
        <v>294</v>
      </c>
      <c r="D423" s="20">
        <v>5</v>
      </c>
      <c r="E423" s="20" t="s">
        <v>382</v>
      </c>
      <c r="F423" s="20" t="s">
        <v>3990</v>
      </c>
      <c r="G423" s="20">
        <v>5</v>
      </c>
      <c r="H423" s="20" t="s">
        <v>382</v>
      </c>
      <c r="I423" s="20">
        <v>3.63</v>
      </c>
      <c r="J423" s="20" t="s">
        <v>3990</v>
      </c>
      <c r="K423" s="20">
        <v>0</v>
      </c>
      <c r="L423" s="20" t="s">
        <v>232</v>
      </c>
      <c r="M423" s="20">
        <v>5</v>
      </c>
      <c r="N423" s="20">
        <v>1</v>
      </c>
      <c r="O423" s="20">
        <v>100</v>
      </c>
      <c r="P423" s="20">
        <v>1</v>
      </c>
      <c r="Q423" s="20">
        <v>2</v>
      </c>
      <c r="R423" s="20">
        <v>18.149999999999999</v>
      </c>
      <c r="S423" s="20">
        <v>1</v>
      </c>
      <c r="T423" s="55">
        <v>45107</v>
      </c>
      <c r="U423" s="20"/>
      <c r="V423" s="8"/>
      <c r="W423" s="8"/>
      <c r="X423" s="8"/>
    </row>
    <row r="424" spans="1:396" s="83" customFormat="1">
      <c r="A424" s="25" t="s">
        <v>4333</v>
      </c>
      <c r="B424" s="25" t="s">
        <v>181</v>
      </c>
      <c r="C424" s="25" t="s">
        <v>294</v>
      </c>
      <c r="D424" s="25">
        <v>2.5</v>
      </c>
      <c r="E424" s="25" t="s">
        <v>382</v>
      </c>
      <c r="F424" s="25" t="s">
        <v>3991</v>
      </c>
      <c r="G424" s="25">
        <v>2.5</v>
      </c>
      <c r="H424" s="25" t="s">
        <v>382</v>
      </c>
      <c r="I424" s="25">
        <v>1.6</v>
      </c>
      <c r="J424" s="25" t="s">
        <v>3991</v>
      </c>
      <c r="K424" s="25">
        <v>0</v>
      </c>
      <c r="L424" s="25" t="s">
        <v>3984</v>
      </c>
      <c r="M424" s="25">
        <v>3</v>
      </c>
      <c r="N424" s="25">
        <v>1</v>
      </c>
      <c r="O424" s="25">
        <v>100</v>
      </c>
      <c r="P424" s="25">
        <v>1</v>
      </c>
      <c r="Q424" s="25">
        <v>2</v>
      </c>
      <c r="R424" s="25">
        <v>4.8</v>
      </c>
      <c r="S424" s="25">
        <v>1</v>
      </c>
      <c r="T424" s="61">
        <v>45107</v>
      </c>
      <c r="U424" s="25"/>
      <c r="V424" s="8"/>
      <c r="W424" s="8"/>
      <c r="X424" s="8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</row>
    <row r="425" spans="1:396">
      <c r="A425" s="20" t="s">
        <v>4333</v>
      </c>
      <c r="B425" s="20" t="s">
        <v>180</v>
      </c>
      <c r="C425" s="20" t="s">
        <v>294</v>
      </c>
      <c r="D425" s="20">
        <v>5</v>
      </c>
      <c r="E425" s="20" t="s">
        <v>382</v>
      </c>
      <c r="F425" s="20" t="s">
        <v>3992</v>
      </c>
      <c r="G425" s="20">
        <v>5</v>
      </c>
      <c r="H425" s="20" t="s">
        <v>382</v>
      </c>
      <c r="I425" s="20">
        <v>1.65</v>
      </c>
      <c r="J425" s="20" t="s">
        <v>3992</v>
      </c>
      <c r="K425" s="20">
        <v>0</v>
      </c>
      <c r="L425" s="20" t="s">
        <v>232</v>
      </c>
      <c r="M425" s="20">
        <v>5</v>
      </c>
      <c r="N425" s="20">
        <v>1</v>
      </c>
      <c r="O425" s="20">
        <v>100</v>
      </c>
      <c r="P425" s="20">
        <v>1</v>
      </c>
      <c r="Q425" s="20">
        <v>2</v>
      </c>
      <c r="R425" s="20">
        <v>8.25</v>
      </c>
      <c r="S425" s="20">
        <v>1</v>
      </c>
      <c r="T425" s="55">
        <v>45107</v>
      </c>
      <c r="U425" s="20"/>
      <c r="V425" s="8"/>
      <c r="W425" s="8"/>
      <c r="X425" s="8"/>
    </row>
    <row r="426" spans="1:396" s="83" customFormat="1">
      <c r="A426" s="25" t="s">
        <v>4334</v>
      </c>
      <c r="B426" s="25" t="s">
        <v>4334</v>
      </c>
      <c r="C426" s="25" t="s">
        <v>294</v>
      </c>
      <c r="D426" s="25">
        <v>2.5</v>
      </c>
      <c r="E426" s="25" t="s">
        <v>382</v>
      </c>
      <c r="F426" s="25" t="s">
        <v>4335</v>
      </c>
      <c r="G426" s="25">
        <v>2.5</v>
      </c>
      <c r="H426" s="25" t="s">
        <v>382</v>
      </c>
      <c r="I426" s="25">
        <v>2.74</v>
      </c>
      <c r="J426" s="25" t="s">
        <v>4335</v>
      </c>
      <c r="K426" s="25">
        <v>0</v>
      </c>
      <c r="L426" s="25" t="s">
        <v>3132</v>
      </c>
      <c r="M426" s="25">
        <v>3</v>
      </c>
      <c r="N426" s="25">
        <v>1</v>
      </c>
      <c r="O426" s="25">
        <v>100</v>
      </c>
      <c r="P426" s="25">
        <v>1</v>
      </c>
      <c r="Q426" s="25">
        <v>2</v>
      </c>
      <c r="R426" s="25">
        <v>8.2200000000000006</v>
      </c>
      <c r="S426" s="25">
        <v>1</v>
      </c>
      <c r="T426" s="61">
        <v>45107</v>
      </c>
      <c r="U426" s="25"/>
      <c r="V426" s="8"/>
      <c r="W426" s="8"/>
      <c r="X426" s="8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</row>
    <row r="427" spans="1:396">
      <c r="A427" s="20" t="s">
        <v>4336</v>
      </c>
      <c r="B427" s="20" t="s">
        <v>185</v>
      </c>
      <c r="C427" s="20" t="s">
        <v>294</v>
      </c>
      <c r="D427" s="20">
        <v>5</v>
      </c>
      <c r="E427" s="20" t="s">
        <v>382</v>
      </c>
      <c r="F427" s="20" t="s">
        <v>3997</v>
      </c>
      <c r="G427" s="20">
        <v>5</v>
      </c>
      <c r="H427" s="20" t="s">
        <v>382</v>
      </c>
      <c r="I427" s="20">
        <v>1.9</v>
      </c>
      <c r="J427" s="20" t="s">
        <v>3997</v>
      </c>
      <c r="K427" s="20">
        <v>0</v>
      </c>
      <c r="L427" s="20" t="s">
        <v>3998</v>
      </c>
      <c r="M427" s="20">
        <v>5</v>
      </c>
      <c r="N427" s="20">
        <v>1</v>
      </c>
      <c r="O427" s="20">
        <v>100</v>
      </c>
      <c r="P427" s="20">
        <v>1</v>
      </c>
      <c r="Q427" s="20">
        <v>2</v>
      </c>
      <c r="R427" s="20">
        <v>9.5</v>
      </c>
      <c r="S427" s="20">
        <v>1</v>
      </c>
      <c r="T427" s="55">
        <v>45107</v>
      </c>
      <c r="U427" s="20"/>
      <c r="V427" s="8"/>
      <c r="W427" s="8"/>
      <c r="X427" s="8"/>
    </row>
    <row r="428" spans="1:396" s="83" customFormat="1">
      <c r="A428" s="25" t="s">
        <v>4336</v>
      </c>
      <c r="B428" s="25" t="s">
        <v>187</v>
      </c>
      <c r="C428" s="25" t="s">
        <v>294</v>
      </c>
      <c r="D428" s="25">
        <v>2.5</v>
      </c>
      <c r="E428" s="25" t="s">
        <v>382</v>
      </c>
      <c r="F428" s="25" t="s">
        <v>3996</v>
      </c>
      <c r="G428" s="25">
        <v>2.5</v>
      </c>
      <c r="H428" s="25" t="s">
        <v>382</v>
      </c>
      <c r="I428" s="25">
        <v>1.74</v>
      </c>
      <c r="J428" s="25" t="s">
        <v>3996</v>
      </c>
      <c r="K428" s="25">
        <v>0</v>
      </c>
      <c r="L428" s="25" t="s">
        <v>3986</v>
      </c>
      <c r="M428" s="25">
        <v>3</v>
      </c>
      <c r="N428" s="25">
        <v>1</v>
      </c>
      <c r="O428" s="25">
        <v>100</v>
      </c>
      <c r="P428" s="25">
        <v>1</v>
      </c>
      <c r="Q428" s="25">
        <v>2</v>
      </c>
      <c r="R428" s="25">
        <v>5.23</v>
      </c>
      <c r="S428" s="25">
        <v>1</v>
      </c>
      <c r="T428" s="61">
        <v>45107</v>
      </c>
      <c r="U428" s="25"/>
      <c r="V428" s="8"/>
      <c r="W428" s="8"/>
      <c r="X428" s="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</row>
    <row r="429" spans="1:396">
      <c r="A429" s="20" t="s">
        <v>4336</v>
      </c>
      <c r="B429" s="20" t="s">
        <v>3114</v>
      </c>
      <c r="C429" s="20" t="s">
        <v>294</v>
      </c>
      <c r="D429" s="20">
        <v>2.5</v>
      </c>
      <c r="E429" s="20" t="s">
        <v>382</v>
      </c>
      <c r="F429" s="20" t="s">
        <v>4002</v>
      </c>
      <c r="G429" s="20">
        <v>2.5</v>
      </c>
      <c r="H429" s="20" t="s">
        <v>382</v>
      </c>
      <c r="I429" s="20">
        <v>1.83</v>
      </c>
      <c r="J429" s="20" t="s">
        <v>4002</v>
      </c>
      <c r="K429" s="20">
        <v>0</v>
      </c>
      <c r="L429" s="20" t="s">
        <v>4003</v>
      </c>
      <c r="M429" s="20">
        <v>3</v>
      </c>
      <c r="N429" s="20">
        <v>1</v>
      </c>
      <c r="O429" s="20">
        <v>100</v>
      </c>
      <c r="P429" s="20">
        <v>1</v>
      </c>
      <c r="Q429" s="20">
        <v>2</v>
      </c>
      <c r="R429" s="20">
        <v>5.5</v>
      </c>
      <c r="S429" s="20">
        <v>1</v>
      </c>
      <c r="T429" s="55">
        <v>45107</v>
      </c>
      <c r="U429" s="20"/>
      <c r="V429" s="8"/>
      <c r="W429" s="8"/>
      <c r="X429" s="8"/>
    </row>
    <row r="430" spans="1:396" s="83" customFormat="1">
      <c r="A430" s="25" t="s">
        <v>4336</v>
      </c>
      <c r="B430" s="25" t="s">
        <v>4004</v>
      </c>
      <c r="C430" s="25" t="s">
        <v>294</v>
      </c>
      <c r="D430" s="25">
        <v>5</v>
      </c>
      <c r="E430" s="25" t="s">
        <v>382</v>
      </c>
      <c r="F430" s="25" t="s">
        <v>4005</v>
      </c>
      <c r="G430" s="25">
        <v>5</v>
      </c>
      <c r="H430" s="25" t="s">
        <v>382</v>
      </c>
      <c r="I430" s="25">
        <v>1.9</v>
      </c>
      <c r="J430" s="25" t="s">
        <v>4005</v>
      </c>
      <c r="K430" s="25">
        <v>0</v>
      </c>
      <c r="L430" s="25" t="s">
        <v>3998</v>
      </c>
      <c r="M430" s="25">
        <v>5</v>
      </c>
      <c r="N430" s="25">
        <v>1</v>
      </c>
      <c r="O430" s="25">
        <v>100</v>
      </c>
      <c r="P430" s="25">
        <v>1</v>
      </c>
      <c r="Q430" s="25">
        <v>2</v>
      </c>
      <c r="R430" s="25">
        <v>9.5</v>
      </c>
      <c r="S430" s="25">
        <v>1</v>
      </c>
      <c r="T430" s="61">
        <v>45107</v>
      </c>
      <c r="U430" s="25"/>
      <c r="V430" s="8"/>
      <c r="W430" s="8"/>
      <c r="X430" s="8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</row>
    <row r="431" spans="1:396">
      <c r="A431" s="20" t="s">
        <v>4336</v>
      </c>
      <c r="B431" s="20" t="s">
        <v>188</v>
      </c>
      <c r="C431" s="20" t="s">
        <v>294</v>
      </c>
      <c r="D431" s="20">
        <v>2.5</v>
      </c>
      <c r="E431" s="20" t="s">
        <v>382</v>
      </c>
      <c r="F431" s="20" t="s">
        <v>4006</v>
      </c>
      <c r="G431" s="20">
        <v>2.5</v>
      </c>
      <c r="H431" s="20" t="s">
        <v>382</v>
      </c>
      <c r="I431" s="20">
        <v>1.74</v>
      </c>
      <c r="J431" s="20" t="s">
        <v>4006</v>
      </c>
      <c r="K431" s="20">
        <v>0</v>
      </c>
      <c r="L431" s="20" t="s">
        <v>3986</v>
      </c>
      <c r="M431" s="20">
        <v>3</v>
      </c>
      <c r="N431" s="20">
        <v>1</v>
      </c>
      <c r="O431" s="20">
        <v>100</v>
      </c>
      <c r="P431" s="20">
        <v>1</v>
      </c>
      <c r="Q431" s="20">
        <v>2</v>
      </c>
      <c r="R431" s="20">
        <v>5.23</v>
      </c>
      <c r="S431" s="20">
        <v>1</v>
      </c>
      <c r="T431" s="55">
        <v>45107</v>
      </c>
      <c r="U431" s="20"/>
      <c r="V431" s="8"/>
      <c r="W431" s="8"/>
      <c r="X431" s="8"/>
    </row>
    <row r="432" spans="1:396" s="83" customFormat="1">
      <c r="A432" s="25" t="s">
        <v>4336</v>
      </c>
      <c r="B432" s="25" t="s">
        <v>886</v>
      </c>
      <c r="C432" s="25" t="s">
        <v>294</v>
      </c>
      <c r="D432" s="25">
        <v>2.5</v>
      </c>
      <c r="E432" s="25" t="s">
        <v>382</v>
      </c>
      <c r="F432" s="25" t="s">
        <v>4007</v>
      </c>
      <c r="G432" s="25">
        <v>2.5</v>
      </c>
      <c r="H432" s="25" t="s">
        <v>382</v>
      </c>
      <c r="I432" s="25">
        <v>1.83</v>
      </c>
      <c r="J432" s="25" t="s">
        <v>4007</v>
      </c>
      <c r="K432" s="25">
        <v>0</v>
      </c>
      <c r="L432" s="25" t="s">
        <v>3988</v>
      </c>
      <c r="M432" s="25">
        <v>3</v>
      </c>
      <c r="N432" s="25">
        <v>1</v>
      </c>
      <c r="O432" s="25">
        <v>100</v>
      </c>
      <c r="P432" s="25">
        <v>1</v>
      </c>
      <c r="Q432" s="25">
        <v>2</v>
      </c>
      <c r="R432" s="25">
        <v>5.5</v>
      </c>
      <c r="S432" s="25">
        <v>1</v>
      </c>
      <c r="T432" s="61">
        <v>45107</v>
      </c>
      <c r="U432" s="25"/>
      <c r="V432" s="8"/>
      <c r="W432" s="8"/>
      <c r="X432" s="8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</row>
    <row r="433" spans="1:396">
      <c r="A433" s="20" t="s">
        <v>4336</v>
      </c>
      <c r="B433" s="20" t="s">
        <v>4009</v>
      </c>
      <c r="C433" s="20" t="s">
        <v>294</v>
      </c>
      <c r="D433" s="20">
        <v>2.5</v>
      </c>
      <c r="E433" s="20" t="s">
        <v>382</v>
      </c>
      <c r="F433" s="20" t="s">
        <v>4010</v>
      </c>
      <c r="G433" s="20">
        <v>2.5</v>
      </c>
      <c r="H433" s="20" t="s">
        <v>382</v>
      </c>
      <c r="I433" s="20">
        <v>2.5</v>
      </c>
      <c r="J433" s="20" t="s">
        <v>4010</v>
      </c>
      <c r="K433" s="20">
        <v>0</v>
      </c>
      <c r="L433" s="20" t="s">
        <v>3984</v>
      </c>
      <c r="M433" s="20">
        <v>3</v>
      </c>
      <c r="N433" s="20">
        <v>1</v>
      </c>
      <c r="O433" s="20">
        <v>100</v>
      </c>
      <c r="P433" s="20">
        <v>1</v>
      </c>
      <c r="Q433" s="20">
        <v>2</v>
      </c>
      <c r="R433" s="20">
        <v>7.5</v>
      </c>
      <c r="S433" s="20">
        <v>1</v>
      </c>
      <c r="T433" s="55">
        <v>45107</v>
      </c>
      <c r="U433" s="20"/>
      <c r="V433" s="8"/>
      <c r="W433" s="8"/>
      <c r="X433" s="8"/>
    </row>
    <row r="434" spans="1:396" s="83" customFormat="1">
      <c r="A434" s="25" t="s">
        <v>4336</v>
      </c>
      <c r="B434" s="25" t="s">
        <v>896</v>
      </c>
      <c r="C434" s="25" t="s">
        <v>294</v>
      </c>
      <c r="D434" s="25">
        <v>1</v>
      </c>
      <c r="E434" s="25" t="s">
        <v>382</v>
      </c>
      <c r="F434" s="25" t="s">
        <v>4008</v>
      </c>
      <c r="G434" s="25">
        <v>1</v>
      </c>
      <c r="H434" s="25" t="s">
        <v>382</v>
      </c>
      <c r="I434" s="25">
        <v>3.3</v>
      </c>
      <c r="J434" s="25" t="s">
        <v>4008</v>
      </c>
      <c r="K434" s="25">
        <v>0</v>
      </c>
      <c r="L434" s="25" t="s">
        <v>239</v>
      </c>
      <c r="M434" s="25">
        <v>1</v>
      </c>
      <c r="N434" s="25">
        <v>1</v>
      </c>
      <c r="O434" s="25">
        <v>100</v>
      </c>
      <c r="P434" s="25">
        <v>1</v>
      </c>
      <c r="Q434" s="25">
        <v>2</v>
      </c>
      <c r="R434" s="25">
        <v>3.3</v>
      </c>
      <c r="S434" s="25">
        <v>1</v>
      </c>
      <c r="T434" s="61">
        <v>45107</v>
      </c>
      <c r="U434" s="25"/>
      <c r="V434" s="8"/>
      <c r="W434" s="8"/>
      <c r="X434" s="8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</row>
    <row r="435" spans="1:396">
      <c r="A435" s="20" t="s">
        <v>4336</v>
      </c>
      <c r="B435" s="20" t="s">
        <v>4012</v>
      </c>
      <c r="C435" s="20" t="s">
        <v>294</v>
      </c>
      <c r="D435" s="20">
        <v>5</v>
      </c>
      <c r="E435" s="20" t="s">
        <v>382</v>
      </c>
      <c r="F435" s="20" t="s">
        <v>4013</v>
      </c>
      <c r="G435" s="20">
        <v>5</v>
      </c>
      <c r="H435" s="20" t="s">
        <v>382</v>
      </c>
      <c r="I435" s="20">
        <v>1.9</v>
      </c>
      <c r="J435" s="20" t="s">
        <v>4013</v>
      </c>
      <c r="K435" s="20">
        <v>0</v>
      </c>
      <c r="L435" s="20" t="s">
        <v>2673</v>
      </c>
      <c r="M435" s="20">
        <v>5</v>
      </c>
      <c r="N435" s="20">
        <v>1</v>
      </c>
      <c r="O435" s="20">
        <v>100</v>
      </c>
      <c r="P435" s="20">
        <v>1</v>
      </c>
      <c r="Q435" s="20">
        <v>2</v>
      </c>
      <c r="R435" s="20">
        <v>9.5</v>
      </c>
      <c r="S435" s="20">
        <v>1</v>
      </c>
      <c r="T435" s="55">
        <v>45107</v>
      </c>
      <c r="U435" s="20"/>
      <c r="V435" s="8"/>
      <c r="W435" s="8"/>
      <c r="X435" s="8"/>
    </row>
    <row r="436" spans="1:396" s="83" customFormat="1">
      <c r="A436" s="25" t="s">
        <v>4336</v>
      </c>
      <c r="B436" s="25" t="s">
        <v>191</v>
      </c>
      <c r="C436" s="25" t="s">
        <v>294</v>
      </c>
      <c r="D436" s="25">
        <v>2.5</v>
      </c>
      <c r="E436" s="25" t="s">
        <v>382</v>
      </c>
      <c r="F436" s="25" t="s">
        <v>4011</v>
      </c>
      <c r="G436" s="25">
        <v>2.5</v>
      </c>
      <c r="H436" s="25" t="s">
        <v>382</v>
      </c>
      <c r="I436" s="25">
        <v>1.74</v>
      </c>
      <c r="J436" s="25" t="s">
        <v>4011</v>
      </c>
      <c r="K436" s="25">
        <v>0</v>
      </c>
      <c r="L436" s="25" t="s">
        <v>3984</v>
      </c>
      <c r="M436" s="25">
        <v>3</v>
      </c>
      <c r="N436" s="25">
        <v>1</v>
      </c>
      <c r="O436" s="25">
        <v>100</v>
      </c>
      <c r="P436" s="25">
        <v>1</v>
      </c>
      <c r="Q436" s="25">
        <v>2</v>
      </c>
      <c r="R436" s="25">
        <v>5.23</v>
      </c>
      <c r="S436" s="25">
        <v>1</v>
      </c>
      <c r="T436" s="61">
        <v>45107</v>
      </c>
      <c r="U436" s="25"/>
      <c r="V436" s="8"/>
      <c r="W436" s="8"/>
      <c r="X436" s="8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</row>
    <row r="437" spans="1:396">
      <c r="A437" s="20" t="s">
        <v>4336</v>
      </c>
      <c r="B437" s="20" t="s">
        <v>4337</v>
      </c>
      <c r="C437" s="20" t="s">
        <v>294</v>
      </c>
      <c r="D437" s="20">
        <v>2.5</v>
      </c>
      <c r="E437" s="20" t="s">
        <v>382</v>
      </c>
      <c r="F437" s="20" t="s">
        <v>4338</v>
      </c>
      <c r="G437" s="20">
        <v>2.5</v>
      </c>
      <c r="H437" s="20" t="s">
        <v>382</v>
      </c>
      <c r="I437" s="20">
        <v>2.2999999999999998</v>
      </c>
      <c r="J437" s="20" t="s">
        <v>4338</v>
      </c>
      <c r="K437" s="20">
        <v>0</v>
      </c>
      <c r="L437" s="20" t="s">
        <v>3132</v>
      </c>
      <c r="M437" s="20">
        <v>3</v>
      </c>
      <c r="N437" s="20">
        <v>1</v>
      </c>
      <c r="O437" s="20">
        <v>100</v>
      </c>
      <c r="P437" s="20">
        <v>1</v>
      </c>
      <c r="Q437" s="20">
        <v>2</v>
      </c>
      <c r="R437" s="20">
        <v>6.9</v>
      </c>
      <c r="S437" s="20">
        <v>1</v>
      </c>
      <c r="T437" s="55">
        <v>45107</v>
      </c>
      <c r="U437" s="20"/>
      <c r="V437" s="8"/>
      <c r="W437" s="8"/>
      <c r="X437" s="8"/>
    </row>
    <row r="438" spans="1:396" s="83" customFormat="1">
      <c r="A438" s="25" t="s">
        <v>4336</v>
      </c>
      <c r="B438" s="25" t="s">
        <v>4339</v>
      </c>
      <c r="C438" s="25" t="s">
        <v>294</v>
      </c>
      <c r="D438" s="25">
        <v>2.5</v>
      </c>
      <c r="E438" s="25" t="s">
        <v>382</v>
      </c>
      <c r="F438" s="25" t="s">
        <v>4340</v>
      </c>
      <c r="G438" s="25">
        <v>2.5</v>
      </c>
      <c r="H438" s="25" t="s">
        <v>382</v>
      </c>
      <c r="I438" s="25">
        <v>1.83</v>
      </c>
      <c r="J438" s="25" t="s">
        <v>4340</v>
      </c>
      <c r="K438" s="25">
        <v>0</v>
      </c>
      <c r="L438" s="25" t="s">
        <v>4341</v>
      </c>
      <c r="M438" s="25">
        <v>3</v>
      </c>
      <c r="N438" s="25">
        <v>1</v>
      </c>
      <c r="O438" s="25">
        <v>100</v>
      </c>
      <c r="P438" s="25">
        <v>1</v>
      </c>
      <c r="Q438" s="25">
        <v>2</v>
      </c>
      <c r="R438" s="25">
        <v>5.5</v>
      </c>
      <c r="S438" s="25">
        <v>1</v>
      </c>
      <c r="T438" s="61">
        <v>45107</v>
      </c>
      <c r="U438" s="25"/>
      <c r="V438" s="8"/>
      <c r="W438" s="8"/>
      <c r="X438" s="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</row>
    <row r="439" spans="1:396">
      <c r="A439" s="20" t="s">
        <v>4336</v>
      </c>
      <c r="B439" s="20" t="s">
        <v>899</v>
      </c>
      <c r="C439" s="20" t="s">
        <v>294</v>
      </c>
      <c r="D439" s="20">
        <v>5</v>
      </c>
      <c r="E439" s="20" t="s">
        <v>382</v>
      </c>
      <c r="F439" s="20" t="s">
        <v>4014</v>
      </c>
      <c r="G439" s="20">
        <v>5</v>
      </c>
      <c r="H439" s="20" t="s">
        <v>382</v>
      </c>
      <c r="I439" s="20">
        <v>1.9</v>
      </c>
      <c r="J439" s="20" t="s">
        <v>4014</v>
      </c>
      <c r="K439" s="20">
        <v>0</v>
      </c>
      <c r="L439" s="20" t="s">
        <v>232</v>
      </c>
      <c r="M439" s="20">
        <v>5</v>
      </c>
      <c r="N439" s="20">
        <v>1</v>
      </c>
      <c r="O439" s="20">
        <v>100</v>
      </c>
      <c r="P439" s="20">
        <v>1</v>
      </c>
      <c r="Q439" s="20">
        <v>2</v>
      </c>
      <c r="R439" s="20">
        <v>9.5</v>
      </c>
      <c r="S439" s="20">
        <v>1</v>
      </c>
      <c r="T439" s="55">
        <v>45107</v>
      </c>
      <c r="U439" s="20"/>
      <c r="V439" s="8"/>
      <c r="W439" s="8"/>
      <c r="X439" s="8"/>
    </row>
    <row r="440" spans="1:396" s="83" customFormat="1">
      <c r="A440" s="25" t="s">
        <v>4336</v>
      </c>
      <c r="B440" s="25" t="s">
        <v>4015</v>
      </c>
      <c r="C440" s="25" t="s">
        <v>294</v>
      </c>
      <c r="D440" s="25">
        <v>2.5</v>
      </c>
      <c r="E440" s="25" t="s">
        <v>382</v>
      </c>
      <c r="F440" s="25" t="s">
        <v>4016</v>
      </c>
      <c r="G440" s="25">
        <v>2.5</v>
      </c>
      <c r="H440" s="25" t="s">
        <v>382</v>
      </c>
      <c r="I440" s="25">
        <v>1.74</v>
      </c>
      <c r="J440" s="25" t="s">
        <v>4016</v>
      </c>
      <c r="K440" s="25">
        <v>0</v>
      </c>
      <c r="L440" s="25" t="s">
        <v>3984</v>
      </c>
      <c r="M440" s="25">
        <v>3</v>
      </c>
      <c r="N440" s="25">
        <v>1</v>
      </c>
      <c r="O440" s="25">
        <v>100</v>
      </c>
      <c r="P440" s="25">
        <v>1</v>
      </c>
      <c r="Q440" s="25">
        <v>2</v>
      </c>
      <c r="R440" s="25">
        <v>5.23</v>
      </c>
      <c r="S440" s="25">
        <v>1</v>
      </c>
      <c r="T440" s="61">
        <v>45107</v>
      </c>
      <c r="U440" s="25"/>
      <c r="V440" s="8"/>
      <c r="W440" s="8"/>
      <c r="X440" s="8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</row>
    <row r="441" spans="1:396">
      <c r="A441" s="20" t="s">
        <v>4336</v>
      </c>
      <c r="B441" s="20" t="s">
        <v>3999</v>
      </c>
      <c r="C441" s="20" t="s">
        <v>294</v>
      </c>
      <c r="D441" s="20">
        <v>1</v>
      </c>
      <c r="E441" s="20" t="s">
        <v>382</v>
      </c>
      <c r="F441" s="20" t="s">
        <v>4000</v>
      </c>
      <c r="G441" s="20">
        <v>1</v>
      </c>
      <c r="H441" s="20" t="s">
        <v>382</v>
      </c>
      <c r="I441" s="20">
        <v>7.5</v>
      </c>
      <c r="J441" s="20" t="s">
        <v>4000</v>
      </c>
      <c r="K441" s="20">
        <v>0</v>
      </c>
      <c r="L441" s="20" t="s">
        <v>4001</v>
      </c>
      <c r="M441" s="20">
        <v>1</v>
      </c>
      <c r="N441" s="20">
        <v>1</v>
      </c>
      <c r="O441" s="20">
        <v>100</v>
      </c>
      <c r="P441" s="20">
        <v>1</v>
      </c>
      <c r="Q441" s="20">
        <v>2</v>
      </c>
      <c r="R441" s="20">
        <v>7.5</v>
      </c>
      <c r="S441" s="20">
        <v>1</v>
      </c>
      <c r="T441" s="55">
        <v>45107</v>
      </c>
      <c r="U441" s="20"/>
      <c r="V441" s="8"/>
      <c r="W441" s="8"/>
      <c r="X441" s="8"/>
    </row>
    <row r="442" spans="1:396" s="83" customFormat="1">
      <c r="A442" s="25" t="s">
        <v>4342</v>
      </c>
      <c r="B442" s="25" t="s">
        <v>192</v>
      </c>
      <c r="C442" s="25" t="s">
        <v>294</v>
      </c>
      <c r="D442" s="25">
        <v>2.5</v>
      </c>
      <c r="E442" s="25" t="s">
        <v>382</v>
      </c>
      <c r="F442" s="25" t="s">
        <v>4017</v>
      </c>
      <c r="G442" s="25">
        <v>2.5</v>
      </c>
      <c r="H442" s="25" t="s">
        <v>382</v>
      </c>
      <c r="I442" s="25">
        <v>1.97</v>
      </c>
      <c r="J442" s="25" t="s">
        <v>4017</v>
      </c>
      <c r="K442" s="25">
        <v>0</v>
      </c>
      <c r="L442" s="25" t="s">
        <v>3988</v>
      </c>
      <c r="M442" s="25">
        <v>3</v>
      </c>
      <c r="N442" s="25">
        <v>1</v>
      </c>
      <c r="O442" s="25">
        <v>100</v>
      </c>
      <c r="P442" s="25">
        <v>1</v>
      </c>
      <c r="Q442" s="25">
        <v>2</v>
      </c>
      <c r="R442" s="25">
        <v>5.9</v>
      </c>
      <c r="S442" s="25">
        <v>1</v>
      </c>
      <c r="T442" s="61">
        <v>45107</v>
      </c>
      <c r="U442" s="25"/>
      <c r="V442" s="8"/>
      <c r="W442" s="8"/>
      <c r="X442" s="8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</row>
    <row r="443" spans="1:396">
      <c r="A443" s="20" t="s">
        <v>4343</v>
      </c>
      <c r="B443" s="20" t="s">
        <v>4018</v>
      </c>
      <c r="C443" s="20" t="s">
        <v>294</v>
      </c>
      <c r="D443" s="20">
        <v>2.5</v>
      </c>
      <c r="E443" s="20" t="s">
        <v>382</v>
      </c>
      <c r="F443" s="20" t="s">
        <v>4019</v>
      </c>
      <c r="G443" s="20">
        <v>2.5</v>
      </c>
      <c r="H443" s="20" t="s">
        <v>382</v>
      </c>
      <c r="I443" s="20">
        <v>4.58</v>
      </c>
      <c r="J443" s="20" t="s">
        <v>4019</v>
      </c>
      <c r="K443" s="20">
        <v>0</v>
      </c>
      <c r="L443" s="20" t="s">
        <v>3984</v>
      </c>
      <c r="M443" s="20">
        <v>3</v>
      </c>
      <c r="N443" s="20">
        <v>1</v>
      </c>
      <c r="O443" s="20">
        <v>100</v>
      </c>
      <c r="P443" s="20">
        <v>1</v>
      </c>
      <c r="Q443" s="20">
        <v>2</v>
      </c>
      <c r="R443" s="20">
        <v>13.75</v>
      </c>
      <c r="S443" s="20">
        <v>1</v>
      </c>
      <c r="T443" s="55">
        <v>45107</v>
      </c>
      <c r="U443" s="20"/>
      <c r="V443" s="8"/>
      <c r="W443" s="8"/>
      <c r="X443" s="8"/>
    </row>
    <row r="444" spans="1:396" s="83" customFormat="1">
      <c r="A444" s="25" t="s">
        <v>4344</v>
      </c>
      <c r="B444" s="25" t="s">
        <v>4024</v>
      </c>
      <c r="C444" s="25" t="s">
        <v>294</v>
      </c>
      <c r="D444" s="25">
        <v>5</v>
      </c>
      <c r="E444" s="25" t="s">
        <v>382</v>
      </c>
      <c r="F444" s="25" t="s">
        <v>4025</v>
      </c>
      <c r="G444" s="25">
        <v>5</v>
      </c>
      <c r="H444" s="25" t="s">
        <v>382</v>
      </c>
      <c r="I444" s="25">
        <v>6.58</v>
      </c>
      <c r="J444" s="25" t="s">
        <v>4025</v>
      </c>
      <c r="K444" s="25">
        <v>0</v>
      </c>
      <c r="L444" s="25" t="s">
        <v>4026</v>
      </c>
      <c r="M444" s="25">
        <v>5</v>
      </c>
      <c r="N444" s="25">
        <v>1</v>
      </c>
      <c r="O444" s="25">
        <v>100</v>
      </c>
      <c r="P444" s="25">
        <v>1</v>
      </c>
      <c r="Q444" s="25">
        <v>2</v>
      </c>
      <c r="R444" s="25">
        <v>32.880000000000003</v>
      </c>
      <c r="S444" s="25">
        <v>1</v>
      </c>
      <c r="T444" s="61">
        <v>45107</v>
      </c>
      <c r="U444" s="25"/>
      <c r="V444" s="8"/>
      <c r="W444" s="8"/>
      <c r="X444" s="8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</row>
    <row r="445" spans="1:396">
      <c r="A445" s="20" t="s">
        <v>4344</v>
      </c>
      <c r="B445" s="20" t="s">
        <v>3250</v>
      </c>
      <c r="C445" s="20" t="s">
        <v>294</v>
      </c>
      <c r="D445" s="20">
        <v>2.5</v>
      </c>
      <c r="E445" s="20" t="s">
        <v>382</v>
      </c>
      <c r="F445" s="20" t="s">
        <v>4022</v>
      </c>
      <c r="G445" s="20">
        <v>2.5</v>
      </c>
      <c r="H445" s="20" t="s">
        <v>382</v>
      </c>
      <c r="I445" s="20">
        <v>5.71</v>
      </c>
      <c r="J445" s="20" t="s">
        <v>4022</v>
      </c>
      <c r="K445" s="20">
        <v>0</v>
      </c>
      <c r="L445" s="20" t="s">
        <v>4023</v>
      </c>
      <c r="M445" s="20">
        <v>3</v>
      </c>
      <c r="N445" s="20">
        <v>1</v>
      </c>
      <c r="O445" s="20">
        <v>100</v>
      </c>
      <c r="P445" s="20">
        <v>1</v>
      </c>
      <c r="Q445" s="20">
        <v>2</v>
      </c>
      <c r="R445" s="20">
        <v>17.12</v>
      </c>
      <c r="S445" s="20">
        <v>1</v>
      </c>
      <c r="T445" s="55">
        <v>45107</v>
      </c>
      <c r="U445" s="20"/>
      <c r="V445" s="8"/>
      <c r="W445" s="8"/>
      <c r="X445" s="8"/>
    </row>
    <row r="446" spans="1:396" s="83" customFormat="1">
      <c r="A446" s="25" t="s">
        <v>4344</v>
      </c>
      <c r="B446" s="25" t="s">
        <v>754</v>
      </c>
      <c r="C446" s="25" t="s">
        <v>294</v>
      </c>
      <c r="D446" s="25">
        <v>2.5</v>
      </c>
      <c r="E446" s="25" t="s">
        <v>382</v>
      </c>
      <c r="F446" s="25" t="s">
        <v>4027</v>
      </c>
      <c r="G446" s="25">
        <v>2.5</v>
      </c>
      <c r="H446" s="25" t="s">
        <v>382</v>
      </c>
      <c r="I446" s="25">
        <v>4.67</v>
      </c>
      <c r="J446" s="25" t="s">
        <v>4027</v>
      </c>
      <c r="K446" s="25">
        <v>0</v>
      </c>
      <c r="L446" s="25" t="s">
        <v>3984</v>
      </c>
      <c r="M446" s="25">
        <v>3</v>
      </c>
      <c r="N446" s="25">
        <v>1</v>
      </c>
      <c r="O446" s="25">
        <v>100</v>
      </c>
      <c r="P446" s="25">
        <v>1</v>
      </c>
      <c r="Q446" s="25">
        <v>2</v>
      </c>
      <c r="R446" s="25">
        <v>14</v>
      </c>
      <c r="S446" s="25">
        <v>1</v>
      </c>
      <c r="T446" s="61">
        <v>45107</v>
      </c>
      <c r="U446" s="25"/>
      <c r="V446" s="8"/>
      <c r="W446" s="8"/>
      <c r="X446" s="8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</row>
    <row r="447" spans="1:396">
      <c r="A447" s="20" t="s">
        <v>4020</v>
      </c>
      <c r="B447" s="20" t="s">
        <v>4020</v>
      </c>
      <c r="C447" s="20" t="s">
        <v>294</v>
      </c>
      <c r="D447" s="20">
        <v>1</v>
      </c>
      <c r="E447" s="20" t="s">
        <v>382</v>
      </c>
      <c r="F447" s="20" t="s">
        <v>756</v>
      </c>
      <c r="G447" s="20">
        <v>1</v>
      </c>
      <c r="H447" s="20" t="s">
        <v>382</v>
      </c>
      <c r="I447" s="20">
        <v>6.16</v>
      </c>
      <c r="J447" s="20" t="s">
        <v>756</v>
      </c>
      <c r="K447" s="20">
        <v>0</v>
      </c>
      <c r="L447" s="20" t="s">
        <v>4021</v>
      </c>
      <c r="M447" s="20">
        <v>1</v>
      </c>
      <c r="N447" s="20">
        <v>1</v>
      </c>
      <c r="O447" s="20">
        <v>100</v>
      </c>
      <c r="P447" s="20">
        <v>1</v>
      </c>
      <c r="Q447" s="20">
        <v>2</v>
      </c>
      <c r="R447" s="20">
        <v>6.16</v>
      </c>
      <c r="S447" s="20">
        <v>1</v>
      </c>
      <c r="T447" s="55">
        <v>45107</v>
      </c>
      <c r="U447" s="20"/>
      <c r="V447" s="8"/>
      <c r="W447" s="8"/>
      <c r="X447" s="8"/>
    </row>
    <row r="448" spans="1:396" s="83" customFormat="1">
      <c r="A448" s="25" t="s">
        <v>4345</v>
      </c>
      <c r="B448" s="25" t="s">
        <v>4345</v>
      </c>
      <c r="C448" s="25" t="s">
        <v>294</v>
      </c>
      <c r="D448" s="25">
        <v>5</v>
      </c>
      <c r="E448" s="25" t="s">
        <v>382</v>
      </c>
      <c r="F448" s="25" t="s">
        <v>4346</v>
      </c>
      <c r="G448" s="25">
        <v>5</v>
      </c>
      <c r="H448" s="25" t="s">
        <v>382</v>
      </c>
      <c r="I448" s="25">
        <v>1.4</v>
      </c>
      <c r="J448" s="25" t="s">
        <v>4346</v>
      </c>
      <c r="K448" s="25">
        <v>0</v>
      </c>
      <c r="L448" s="25" t="s">
        <v>4347</v>
      </c>
      <c r="M448" s="25">
        <v>5</v>
      </c>
      <c r="N448" s="25">
        <v>1</v>
      </c>
      <c r="O448" s="25">
        <v>100</v>
      </c>
      <c r="P448" s="25">
        <v>1</v>
      </c>
      <c r="Q448" s="25">
        <v>2</v>
      </c>
      <c r="R448" s="25">
        <v>7</v>
      </c>
      <c r="S448" s="25">
        <v>1</v>
      </c>
      <c r="T448" s="61">
        <v>45107</v>
      </c>
      <c r="U448" s="25"/>
      <c r="V448" s="8"/>
      <c r="W448" s="8"/>
      <c r="X448" s="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</row>
    <row r="449" spans="1:396">
      <c r="A449" s="20" t="s">
        <v>4039</v>
      </c>
      <c r="B449" s="20" t="s">
        <v>4039</v>
      </c>
      <c r="C449" s="20" t="s">
        <v>294</v>
      </c>
      <c r="D449" s="20">
        <v>5</v>
      </c>
      <c r="E449" s="20" t="s">
        <v>382</v>
      </c>
      <c r="F449" s="20" t="s">
        <v>4040</v>
      </c>
      <c r="G449" s="20">
        <v>5</v>
      </c>
      <c r="H449" s="20" t="s">
        <v>382</v>
      </c>
      <c r="I449" s="20">
        <v>3.42</v>
      </c>
      <c r="J449" s="20" t="s">
        <v>4040</v>
      </c>
      <c r="K449" s="20">
        <v>0</v>
      </c>
      <c r="L449" s="20" t="s">
        <v>232</v>
      </c>
      <c r="M449" s="20">
        <v>5</v>
      </c>
      <c r="N449" s="20">
        <v>1</v>
      </c>
      <c r="O449" s="20">
        <v>100</v>
      </c>
      <c r="P449" s="20">
        <v>1</v>
      </c>
      <c r="Q449" s="20">
        <v>2</v>
      </c>
      <c r="R449" s="20">
        <v>17.12</v>
      </c>
      <c r="S449" s="20">
        <v>1</v>
      </c>
      <c r="T449" s="55">
        <v>45107</v>
      </c>
      <c r="U449" s="20"/>
      <c r="V449" s="8"/>
      <c r="W449" s="8"/>
      <c r="X449" s="8"/>
    </row>
    <row r="450" spans="1:396" s="83" customFormat="1">
      <c r="A450" s="25" t="s">
        <v>4043</v>
      </c>
      <c r="B450" s="25" t="s">
        <v>4043</v>
      </c>
      <c r="C450" s="25" t="s">
        <v>294</v>
      </c>
      <c r="D450" s="25">
        <v>2.5</v>
      </c>
      <c r="E450" s="25" t="s">
        <v>382</v>
      </c>
      <c r="F450" s="25" t="s">
        <v>4044</v>
      </c>
      <c r="G450" s="25">
        <v>2.5</v>
      </c>
      <c r="H450" s="25" t="s">
        <v>382</v>
      </c>
      <c r="I450" s="25">
        <v>2.0099999999999998</v>
      </c>
      <c r="J450" s="25" t="s">
        <v>4044</v>
      </c>
      <c r="K450" s="25">
        <v>0</v>
      </c>
      <c r="L450" s="25" t="s">
        <v>3986</v>
      </c>
      <c r="M450" s="25">
        <v>3</v>
      </c>
      <c r="N450" s="25">
        <v>1</v>
      </c>
      <c r="O450" s="25">
        <v>100</v>
      </c>
      <c r="P450" s="25">
        <v>1</v>
      </c>
      <c r="Q450" s="25">
        <v>2</v>
      </c>
      <c r="R450" s="25">
        <v>6.02</v>
      </c>
      <c r="S450" s="25">
        <v>1</v>
      </c>
      <c r="T450" s="61">
        <v>45107</v>
      </c>
      <c r="U450" s="25"/>
      <c r="V450" s="8"/>
      <c r="W450" s="8"/>
      <c r="X450" s="8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</row>
    <row r="451" spans="1:396">
      <c r="A451" s="20" t="s">
        <v>233</v>
      </c>
      <c r="B451" s="20" t="s">
        <v>233</v>
      </c>
      <c r="C451" s="20" t="s">
        <v>294</v>
      </c>
      <c r="D451" s="20">
        <v>2.5</v>
      </c>
      <c r="E451" s="20" t="s">
        <v>382</v>
      </c>
      <c r="F451" s="20" t="s">
        <v>4046</v>
      </c>
      <c r="G451" s="20">
        <v>2.5</v>
      </c>
      <c r="H451" s="20" t="s">
        <v>382</v>
      </c>
      <c r="I451" s="20">
        <v>1.74</v>
      </c>
      <c r="J451" s="20" t="s">
        <v>4046</v>
      </c>
      <c r="K451" s="20">
        <v>0</v>
      </c>
      <c r="L451" s="20" t="s">
        <v>3984</v>
      </c>
      <c r="M451" s="20">
        <v>3</v>
      </c>
      <c r="N451" s="20">
        <v>1</v>
      </c>
      <c r="O451" s="20">
        <v>100</v>
      </c>
      <c r="P451" s="20">
        <v>1</v>
      </c>
      <c r="Q451" s="20">
        <v>2</v>
      </c>
      <c r="R451" s="20">
        <v>5.23</v>
      </c>
      <c r="S451" s="20">
        <v>1</v>
      </c>
      <c r="T451" s="55">
        <v>45107</v>
      </c>
      <c r="U451" s="20"/>
      <c r="V451" s="8"/>
      <c r="W451" s="8"/>
      <c r="X451" s="8"/>
    </row>
    <row r="452" spans="1:396" s="83" customFormat="1">
      <c r="A452" s="25" t="s">
        <v>235</v>
      </c>
      <c r="B452" s="25" t="s">
        <v>235</v>
      </c>
      <c r="C452" s="25" t="s">
        <v>294</v>
      </c>
      <c r="D452" s="25">
        <v>2.5</v>
      </c>
      <c r="E452" s="25" t="s">
        <v>382</v>
      </c>
      <c r="F452" s="25" t="s">
        <v>4047</v>
      </c>
      <c r="G452" s="25">
        <v>2.5</v>
      </c>
      <c r="H452" s="25" t="s">
        <v>382</v>
      </c>
      <c r="I452" s="25">
        <v>1.93</v>
      </c>
      <c r="J452" s="25" t="s">
        <v>4047</v>
      </c>
      <c r="K452" s="25">
        <v>0</v>
      </c>
      <c r="L452" s="25" t="s">
        <v>3984</v>
      </c>
      <c r="M452" s="25">
        <v>3</v>
      </c>
      <c r="N452" s="25">
        <v>1</v>
      </c>
      <c r="O452" s="25">
        <v>100</v>
      </c>
      <c r="P452" s="25">
        <v>1</v>
      </c>
      <c r="Q452" s="25">
        <v>2</v>
      </c>
      <c r="R452" s="25">
        <v>5.78</v>
      </c>
      <c r="S452" s="25">
        <v>1</v>
      </c>
      <c r="T452" s="61">
        <v>45107</v>
      </c>
      <c r="U452" s="25"/>
      <c r="V452" s="8"/>
      <c r="W452" s="8"/>
      <c r="X452" s="8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</row>
    <row r="453" spans="1:396">
      <c r="A453" s="20" t="s">
        <v>4049</v>
      </c>
      <c r="B453" s="20" t="s">
        <v>4049</v>
      </c>
      <c r="C453" s="20" t="s">
        <v>294</v>
      </c>
      <c r="D453" s="20">
        <v>2.5</v>
      </c>
      <c r="E453" s="20" t="s">
        <v>382</v>
      </c>
      <c r="F453" s="20" t="s">
        <v>4050</v>
      </c>
      <c r="G453" s="20">
        <v>2.5</v>
      </c>
      <c r="H453" s="20" t="s">
        <v>382</v>
      </c>
      <c r="I453" s="20">
        <v>2.33</v>
      </c>
      <c r="J453" s="20" t="s">
        <v>4050</v>
      </c>
      <c r="K453" s="20">
        <v>0</v>
      </c>
      <c r="L453" s="20" t="s">
        <v>3986</v>
      </c>
      <c r="M453" s="20">
        <v>3</v>
      </c>
      <c r="N453" s="20">
        <v>1</v>
      </c>
      <c r="O453" s="20">
        <v>100</v>
      </c>
      <c r="P453" s="20">
        <v>1</v>
      </c>
      <c r="Q453" s="20">
        <v>2</v>
      </c>
      <c r="R453" s="20">
        <v>7</v>
      </c>
      <c r="S453" s="20">
        <v>1</v>
      </c>
      <c r="T453" s="55">
        <v>45107</v>
      </c>
      <c r="U453" s="20"/>
      <c r="V453" s="8"/>
      <c r="W453" s="8"/>
      <c r="X453" s="8"/>
    </row>
    <row r="454" spans="1:396" s="83" customFormat="1">
      <c r="A454" s="25" t="s">
        <v>4052</v>
      </c>
      <c r="B454" s="25" t="s">
        <v>4052</v>
      </c>
      <c r="C454" s="25" t="s">
        <v>294</v>
      </c>
      <c r="D454" s="25">
        <v>2.5</v>
      </c>
      <c r="E454" s="25" t="s">
        <v>382</v>
      </c>
      <c r="F454" s="25" t="s">
        <v>4053</v>
      </c>
      <c r="G454" s="25">
        <v>2.5</v>
      </c>
      <c r="H454" s="25" t="s">
        <v>382</v>
      </c>
      <c r="I454" s="25">
        <v>2.0499999999999998</v>
      </c>
      <c r="J454" s="25" t="s">
        <v>4053</v>
      </c>
      <c r="K454" s="25">
        <v>0</v>
      </c>
      <c r="L454" s="25" t="s">
        <v>3984</v>
      </c>
      <c r="M454" s="25">
        <v>3</v>
      </c>
      <c r="N454" s="25">
        <v>1</v>
      </c>
      <c r="O454" s="25">
        <v>100</v>
      </c>
      <c r="P454" s="25">
        <v>1</v>
      </c>
      <c r="Q454" s="25">
        <v>2</v>
      </c>
      <c r="R454" s="25">
        <v>6.16</v>
      </c>
      <c r="S454" s="25">
        <v>1</v>
      </c>
      <c r="T454" s="61">
        <v>45107</v>
      </c>
      <c r="U454" s="25"/>
      <c r="V454" s="8"/>
      <c r="W454" s="8"/>
      <c r="X454" s="8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</row>
    <row r="455" spans="1:396">
      <c r="A455" s="20" t="s">
        <v>4055</v>
      </c>
      <c r="B455" s="20" t="s">
        <v>4055</v>
      </c>
      <c r="C455" s="20" t="s">
        <v>294</v>
      </c>
      <c r="D455" s="20">
        <v>2.5</v>
      </c>
      <c r="E455" s="20" t="s">
        <v>382</v>
      </c>
      <c r="F455" s="20" t="s">
        <v>4056</v>
      </c>
      <c r="G455" s="20">
        <v>2.5</v>
      </c>
      <c r="H455" s="20" t="s">
        <v>382</v>
      </c>
      <c r="I455" s="20">
        <v>2.66</v>
      </c>
      <c r="J455" s="20" t="s">
        <v>4056</v>
      </c>
      <c r="K455" s="20">
        <v>0</v>
      </c>
      <c r="L455" s="20" t="s">
        <v>3984</v>
      </c>
      <c r="M455" s="20">
        <v>3</v>
      </c>
      <c r="N455" s="20">
        <v>1</v>
      </c>
      <c r="O455" s="20">
        <v>100</v>
      </c>
      <c r="P455" s="20">
        <v>1</v>
      </c>
      <c r="Q455" s="20">
        <v>2</v>
      </c>
      <c r="R455" s="20">
        <v>7.98</v>
      </c>
      <c r="S455" s="20">
        <v>1</v>
      </c>
      <c r="T455" s="55">
        <v>45107</v>
      </c>
      <c r="U455" s="20"/>
      <c r="V455" s="8"/>
      <c r="W455" s="8"/>
      <c r="X455" s="8"/>
    </row>
    <row r="456" spans="1:396" s="83" customFormat="1">
      <c r="A456" s="25" t="s">
        <v>4063</v>
      </c>
      <c r="B456" s="25" t="s">
        <v>4063</v>
      </c>
      <c r="C456" s="25" t="s">
        <v>294</v>
      </c>
      <c r="D456" s="25">
        <v>5</v>
      </c>
      <c r="E456" s="25" t="s">
        <v>382</v>
      </c>
      <c r="F456" s="25" t="s">
        <v>4064</v>
      </c>
      <c r="G456" s="25">
        <v>5</v>
      </c>
      <c r="H456" s="25" t="s">
        <v>382</v>
      </c>
      <c r="I456" s="25">
        <v>6.05</v>
      </c>
      <c r="J456" s="25" t="s">
        <v>4064</v>
      </c>
      <c r="K456" s="25">
        <v>0</v>
      </c>
      <c r="L456" s="25" t="s">
        <v>3998</v>
      </c>
      <c r="M456" s="25">
        <v>5</v>
      </c>
      <c r="N456" s="25">
        <v>1</v>
      </c>
      <c r="O456" s="25">
        <v>100</v>
      </c>
      <c r="P456" s="25">
        <v>1</v>
      </c>
      <c r="Q456" s="25">
        <v>2</v>
      </c>
      <c r="R456" s="25">
        <v>30.27</v>
      </c>
      <c r="S456" s="25">
        <v>1</v>
      </c>
      <c r="T456" s="61">
        <v>45107</v>
      </c>
      <c r="U456" s="25"/>
      <c r="V456" s="8"/>
      <c r="W456" s="8"/>
      <c r="X456" s="8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</row>
    <row r="457" spans="1:396">
      <c r="A457" s="20" t="s">
        <v>2805</v>
      </c>
      <c r="B457" s="20" t="s">
        <v>2805</v>
      </c>
      <c r="C457" s="20" t="s">
        <v>294</v>
      </c>
      <c r="D457" s="20">
        <v>2.5</v>
      </c>
      <c r="E457" s="20" t="s">
        <v>382</v>
      </c>
      <c r="F457" s="20" t="s">
        <v>4348</v>
      </c>
      <c r="G457" s="20">
        <v>2.5</v>
      </c>
      <c r="H457" s="20" t="s">
        <v>382</v>
      </c>
      <c r="I457" s="20">
        <v>3.06</v>
      </c>
      <c r="J457" s="20" t="s">
        <v>4348</v>
      </c>
      <c r="K457" s="20">
        <v>0</v>
      </c>
      <c r="L457" s="20" t="s">
        <v>3132</v>
      </c>
      <c r="M457" s="20">
        <v>3</v>
      </c>
      <c r="N457" s="20">
        <v>1</v>
      </c>
      <c r="O457" s="20">
        <v>100</v>
      </c>
      <c r="P457" s="20">
        <v>1</v>
      </c>
      <c r="Q457" s="20">
        <v>2</v>
      </c>
      <c r="R457" s="20">
        <v>9.19</v>
      </c>
      <c r="S457" s="20">
        <v>1</v>
      </c>
      <c r="T457" s="55">
        <v>45107</v>
      </c>
      <c r="U457" s="20"/>
      <c r="V457" s="8"/>
      <c r="W457" s="8"/>
      <c r="X457" s="8"/>
    </row>
    <row r="458" spans="1:396" s="83" customFormat="1">
      <c r="A458" s="25" t="s">
        <v>4067</v>
      </c>
      <c r="B458" s="25" t="s">
        <v>4067</v>
      </c>
      <c r="C458" s="25" t="s">
        <v>294</v>
      </c>
      <c r="D458" s="25">
        <v>1</v>
      </c>
      <c r="E458" s="25" t="s">
        <v>382</v>
      </c>
      <c r="F458" s="25" t="s">
        <v>4068</v>
      </c>
      <c r="G458" s="25">
        <v>1</v>
      </c>
      <c r="H458" s="25" t="s">
        <v>382</v>
      </c>
      <c r="I458" s="25">
        <v>9.85</v>
      </c>
      <c r="J458" s="25" t="s">
        <v>4068</v>
      </c>
      <c r="K458" s="25">
        <v>0</v>
      </c>
      <c r="L458" s="25" t="s">
        <v>4069</v>
      </c>
      <c r="M458" s="25">
        <v>1</v>
      </c>
      <c r="N458" s="25">
        <v>1</v>
      </c>
      <c r="O458" s="25">
        <v>100</v>
      </c>
      <c r="P458" s="25">
        <v>1</v>
      </c>
      <c r="Q458" s="25">
        <v>2</v>
      </c>
      <c r="R458" s="25">
        <v>9.85</v>
      </c>
      <c r="S458" s="25">
        <v>1</v>
      </c>
      <c r="T458" s="61">
        <v>45107</v>
      </c>
      <c r="U458" s="25"/>
      <c r="V458" s="8"/>
      <c r="W458" s="8"/>
      <c r="X458" s="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</row>
    <row r="459" spans="1:396">
      <c r="A459" s="20" t="s">
        <v>252</v>
      </c>
      <c r="B459" s="20" t="s">
        <v>252</v>
      </c>
      <c r="C459" s="20" t="s">
        <v>294</v>
      </c>
      <c r="D459" s="20">
        <v>5</v>
      </c>
      <c r="E459" s="20" t="s">
        <v>382</v>
      </c>
      <c r="F459" s="20" t="s">
        <v>4079</v>
      </c>
      <c r="G459" s="20">
        <v>5</v>
      </c>
      <c r="H459" s="20" t="s">
        <v>382</v>
      </c>
      <c r="I459" s="20">
        <v>1.41</v>
      </c>
      <c r="J459" s="20" t="s">
        <v>4079</v>
      </c>
      <c r="K459" s="20">
        <v>0</v>
      </c>
      <c r="L459" s="20" t="s">
        <v>2673</v>
      </c>
      <c r="M459" s="20">
        <v>5</v>
      </c>
      <c r="N459" s="20">
        <v>1</v>
      </c>
      <c r="O459" s="20">
        <v>100</v>
      </c>
      <c r="P459" s="20">
        <v>1</v>
      </c>
      <c r="Q459" s="20">
        <v>2</v>
      </c>
      <c r="R459" s="20">
        <v>7.03</v>
      </c>
      <c r="S459" s="20">
        <v>1</v>
      </c>
      <c r="T459" s="55">
        <v>45107</v>
      </c>
      <c r="U459" s="20"/>
      <c r="V459" s="8"/>
      <c r="W459" s="8"/>
      <c r="X459" s="8"/>
    </row>
    <row r="460" spans="1:396" s="83" customFormat="1">
      <c r="A460" s="25" t="s">
        <v>4085</v>
      </c>
      <c r="B460" s="25" t="s">
        <v>4085</v>
      </c>
      <c r="C460" s="25" t="s">
        <v>294</v>
      </c>
      <c r="D460" s="25">
        <v>5</v>
      </c>
      <c r="E460" s="25" t="s">
        <v>382</v>
      </c>
      <c r="F460" s="25" t="s">
        <v>4086</v>
      </c>
      <c r="G460" s="25">
        <v>5</v>
      </c>
      <c r="H460" s="25" t="s">
        <v>382</v>
      </c>
      <c r="I460" s="25">
        <v>1.53</v>
      </c>
      <c r="J460" s="25" t="s">
        <v>4086</v>
      </c>
      <c r="K460" s="25">
        <v>0</v>
      </c>
      <c r="L460" s="25" t="s">
        <v>232</v>
      </c>
      <c r="M460" s="25">
        <v>5</v>
      </c>
      <c r="N460" s="25">
        <v>1</v>
      </c>
      <c r="O460" s="25">
        <v>100</v>
      </c>
      <c r="P460" s="25">
        <v>1</v>
      </c>
      <c r="Q460" s="25">
        <v>2</v>
      </c>
      <c r="R460" s="25">
        <v>7.65</v>
      </c>
      <c r="S460" s="25">
        <v>1</v>
      </c>
      <c r="T460" s="61">
        <v>45107</v>
      </c>
      <c r="U460" s="25"/>
      <c r="V460" s="8"/>
      <c r="W460" s="8"/>
      <c r="X460" s="8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</row>
    <row r="461" spans="1:396">
      <c r="A461" s="20" t="s">
        <v>4082</v>
      </c>
      <c r="B461" s="20" t="s">
        <v>4082</v>
      </c>
      <c r="C461" s="20" t="s">
        <v>294</v>
      </c>
      <c r="D461" s="20">
        <v>2.5</v>
      </c>
      <c r="E461" s="20" t="s">
        <v>382</v>
      </c>
      <c r="F461" s="20" t="s">
        <v>4083</v>
      </c>
      <c r="G461" s="20">
        <v>2.5</v>
      </c>
      <c r="H461" s="20" t="s">
        <v>382</v>
      </c>
      <c r="I461" s="20">
        <v>1.4</v>
      </c>
      <c r="J461" s="20" t="s">
        <v>4083</v>
      </c>
      <c r="K461" s="20">
        <v>0</v>
      </c>
      <c r="L461" s="20" t="s">
        <v>3984</v>
      </c>
      <c r="M461" s="20">
        <v>3</v>
      </c>
      <c r="N461" s="20">
        <v>1</v>
      </c>
      <c r="O461" s="20">
        <v>100</v>
      </c>
      <c r="P461" s="20">
        <v>1</v>
      </c>
      <c r="Q461" s="20">
        <v>2</v>
      </c>
      <c r="R461" s="20">
        <v>4.21</v>
      </c>
      <c r="S461" s="20">
        <v>1</v>
      </c>
      <c r="T461" s="55">
        <v>45107</v>
      </c>
      <c r="U461" s="20"/>
      <c r="V461" s="8"/>
      <c r="W461" s="8"/>
      <c r="X461" s="8"/>
    </row>
    <row r="462" spans="1:396" s="83" customFormat="1">
      <c r="A462" s="25" t="s">
        <v>1491</v>
      </c>
      <c r="B462" s="25" t="s">
        <v>1491</v>
      </c>
      <c r="C462" s="25" t="s">
        <v>294</v>
      </c>
      <c r="D462" s="25">
        <v>9</v>
      </c>
      <c r="E462" s="25" t="s">
        <v>382</v>
      </c>
      <c r="F462" s="25" t="s">
        <v>4088</v>
      </c>
      <c r="G462" s="25">
        <v>9</v>
      </c>
      <c r="H462" s="25" t="s">
        <v>382</v>
      </c>
      <c r="I462" s="25">
        <v>1.28</v>
      </c>
      <c r="J462" s="25" t="s">
        <v>4088</v>
      </c>
      <c r="K462" s="25">
        <v>0</v>
      </c>
      <c r="L462" s="25" t="s">
        <v>4081</v>
      </c>
      <c r="M462" s="25">
        <v>9</v>
      </c>
      <c r="N462" s="25">
        <v>1</v>
      </c>
      <c r="O462" s="25">
        <v>100</v>
      </c>
      <c r="P462" s="25">
        <v>1</v>
      </c>
      <c r="Q462" s="25">
        <v>2</v>
      </c>
      <c r="R462" s="25">
        <v>11.5</v>
      </c>
      <c r="S462" s="25">
        <v>1</v>
      </c>
      <c r="T462" s="61">
        <v>45107</v>
      </c>
      <c r="U462" s="25"/>
      <c r="V462" s="8"/>
      <c r="W462" s="8"/>
      <c r="X462" s="8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</row>
    <row r="463" spans="1:396">
      <c r="A463" s="20" t="s">
        <v>4091</v>
      </c>
      <c r="B463" s="20" t="s">
        <v>4091</v>
      </c>
      <c r="C463" s="20" t="s">
        <v>294</v>
      </c>
      <c r="D463" s="20">
        <v>5</v>
      </c>
      <c r="E463" s="20" t="s">
        <v>382</v>
      </c>
      <c r="F463" s="20" t="s">
        <v>4092</v>
      </c>
      <c r="G463" s="20">
        <v>5</v>
      </c>
      <c r="H463" s="20" t="s">
        <v>382</v>
      </c>
      <c r="I463" s="20">
        <v>1.63</v>
      </c>
      <c r="J463" s="20" t="s">
        <v>4092</v>
      </c>
      <c r="K463" s="20">
        <v>0</v>
      </c>
      <c r="L463" s="20" t="s">
        <v>3998</v>
      </c>
      <c r="M463" s="20">
        <v>5</v>
      </c>
      <c r="N463" s="20">
        <v>1</v>
      </c>
      <c r="O463" s="20">
        <v>100</v>
      </c>
      <c r="P463" s="20">
        <v>1</v>
      </c>
      <c r="Q463" s="20">
        <v>2</v>
      </c>
      <c r="R463" s="20">
        <v>8.15</v>
      </c>
      <c r="S463" s="20">
        <v>1</v>
      </c>
      <c r="T463" s="55">
        <v>45107</v>
      </c>
      <c r="U463" s="20"/>
      <c r="V463" s="8"/>
      <c r="W463" s="8"/>
      <c r="X463" s="8"/>
    </row>
    <row r="464" spans="1:396" s="83" customFormat="1">
      <c r="A464" s="25" t="s">
        <v>4349</v>
      </c>
      <c r="B464" s="25" t="s">
        <v>4349</v>
      </c>
      <c r="C464" s="25" t="s">
        <v>294</v>
      </c>
      <c r="D464" s="25">
        <v>1</v>
      </c>
      <c r="E464" s="25" t="s">
        <v>382</v>
      </c>
      <c r="F464" s="25" t="s">
        <v>4350</v>
      </c>
      <c r="G464" s="25">
        <v>1</v>
      </c>
      <c r="H464" s="25" t="s">
        <v>382</v>
      </c>
      <c r="I464" s="25">
        <v>2.04</v>
      </c>
      <c r="J464" s="25" t="s">
        <v>4350</v>
      </c>
      <c r="K464" s="25">
        <v>0</v>
      </c>
      <c r="L464" s="25" t="s">
        <v>4351</v>
      </c>
      <c r="M464" s="25">
        <v>1</v>
      </c>
      <c r="N464" s="25">
        <v>1</v>
      </c>
      <c r="O464" s="25">
        <v>100</v>
      </c>
      <c r="P464" s="25">
        <v>1</v>
      </c>
      <c r="Q464" s="25">
        <v>2</v>
      </c>
      <c r="R464" s="25">
        <v>2.04</v>
      </c>
      <c r="S464" s="25">
        <v>1</v>
      </c>
      <c r="T464" s="61">
        <v>45107</v>
      </c>
      <c r="U464" s="25"/>
      <c r="V464" s="8"/>
      <c r="W464" s="8"/>
      <c r="X464" s="8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</row>
    <row r="465" spans="1:396">
      <c r="A465" s="20" t="s">
        <v>1557</v>
      </c>
      <c r="B465" s="20" t="s">
        <v>1557</v>
      </c>
      <c r="C465" s="20" t="s">
        <v>294</v>
      </c>
      <c r="D465" s="20">
        <v>5</v>
      </c>
      <c r="E465" s="20" t="s">
        <v>382</v>
      </c>
      <c r="F465" s="20" t="s">
        <v>4093</v>
      </c>
      <c r="G465" s="20">
        <v>5</v>
      </c>
      <c r="H465" s="20" t="s">
        <v>382</v>
      </c>
      <c r="I465" s="20">
        <v>2.98</v>
      </c>
      <c r="J465" s="20" t="s">
        <v>4093</v>
      </c>
      <c r="K465" s="20">
        <v>0</v>
      </c>
      <c r="L465" s="20" t="s">
        <v>232</v>
      </c>
      <c r="M465" s="20">
        <v>5</v>
      </c>
      <c r="N465" s="20">
        <v>1</v>
      </c>
      <c r="O465" s="20">
        <v>100</v>
      </c>
      <c r="P465" s="20">
        <v>1</v>
      </c>
      <c r="Q465" s="20">
        <v>2</v>
      </c>
      <c r="R465" s="20">
        <v>14.9</v>
      </c>
      <c r="S465" s="20">
        <v>1</v>
      </c>
      <c r="T465" s="55">
        <v>45107</v>
      </c>
      <c r="U465" s="20"/>
      <c r="V465" s="8"/>
      <c r="W465" s="8"/>
      <c r="X465" s="8"/>
    </row>
    <row r="466" spans="1:396" s="83" customFormat="1">
      <c r="A466" s="25" t="s">
        <v>269</v>
      </c>
      <c r="B466" s="25" t="s">
        <v>269</v>
      </c>
      <c r="C466" s="25" t="s">
        <v>294</v>
      </c>
      <c r="D466" s="25">
        <v>5</v>
      </c>
      <c r="E466" s="25" t="s">
        <v>382</v>
      </c>
      <c r="F466" s="25" t="s">
        <v>4097</v>
      </c>
      <c r="G466" s="25">
        <v>5</v>
      </c>
      <c r="H466" s="25" t="s">
        <v>382</v>
      </c>
      <c r="I466" s="25">
        <v>1.5</v>
      </c>
      <c r="J466" s="25" t="s">
        <v>4097</v>
      </c>
      <c r="K466" s="25">
        <v>0</v>
      </c>
      <c r="L466" s="25" t="s">
        <v>3998</v>
      </c>
      <c r="M466" s="25">
        <v>5</v>
      </c>
      <c r="N466" s="25">
        <v>1</v>
      </c>
      <c r="O466" s="25">
        <v>100</v>
      </c>
      <c r="P466" s="25">
        <v>1</v>
      </c>
      <c r="Q466" s="25">
        <v>2</v>
      </c>
      <c r="R466" s="25">
        <v>7.5</v>
      </c>
      <c r="S466" s="25">
        <v>1</v>
      </c>
      <c r="T466" s="61">
        <v>45107</v>
      </c>
      <c r="U466" s="25"/>
      <c r="V466" s="8"/>
      <c r="W466" s="8"/>
      <c r="X466" s="8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</row>
    <row r="467" spans="1:396">
      <c r="A467" s="20" t="s">
        <v>4100</v>
      </c>
      <c r="B467" s="20" t="s">
        <v>4100</v>
      </c>
      <c r="C467" s="20" t="s">
        <v>294</v>
      </c>
      <c r="D467" s="20">
        <v>2.5</v>
      </c>
      <c r="E467" s="20" t="s">
        <v>332</v>
      </c>
      <c r="F467" s="20" t="s">
        <v>4101</v>
      </c>
      <c r="G467" s="20">
        <v>2.5</v>
      </c>
      <c r="H467" s="20" t="s">
        <v>382</v>
      </c>
      <c r="I467" s="20">
        <v>1.19</v>
      </c>
      <c r="J467" s="20" t="s">
        <v>4101</v>
      </c>
      <c r="K467" s="20">
        <v>0</v>
      </c>
      <c r="L467" s="20" t="s">
        <v>3986</v>
      </c>
      <c r="M467" s="20">
        <v>3</v>
      </c>
      <c r="N467" s="20">
        <v>1</v>
      </c>
      <c r="O467" s="20">
        <v>100</v>
      </c>
      <c r="P467" s="20">
        <v>1</v>
      </c>
      <c r="Q467" s="20">
        <v>2</v>
      </c>
      <c r="R467" s="20">
        <v>3.58</v>
      </c>
      <c r="S467" s="20">
        <v>1</v>
      </c>
      <c r="T467" s="55">
        <v>45107</v>
      </c>
      <c r="U467" s="20"/>
      <c r="V467" s="8"/>
      <c r="W467" s="8"/>
      <c r="X467" s="8"/>
    </row>
    <row r="468" spans="1:396" s="83" customFormat="1">
      <c r="A468" s="25" t="s">
        <v>4102</v>
      </c>
      <c r="B468" s="25" t="s">
        <v>4102</v>
      </c>
      <c r="C468" s="25" t="s">
        <v>294</v>
      </c>
      <c r="D468" s="25">
        <v>5</v>
      </c>
      <c r="E468" s="25" t="s">
        <v>382</v>
      </c>
      <c r="F468" s="25" t="s">
        <v>4103</v>
      </c>
      <c r="G468" s="25">
        <v>5</v>
      </c>
      <c r="H468" s="25" t="s">
        <v>382</v>
      </c>
      <c r="I468" s="25">
        <v>3.06</v>
      </c>
      <c r="J468" s="25" t="s">
        <v>4103</v>
      </c>
      <c r="K468" s="25">
        <v>0</v>
      </c>
      <c r="L468" s="25" t="s">
        <v>232</v>
      </c>
      <c r="M468" s="25">
        <v>5</v>
      </c>
      <c r="N468" s="25">
        <v>1</v>
      </c>
      <c r="O468" s="25">
        <v>100</v>
      </c>
      <c r="P468" s="25">
        <v>1</v>
      </c>
      <c r="Q468" s="25">
        <v>2</v>
      </c>
      <c r="R468" s="25">
        <v>15.3</v>
      </c>
      <c r="S468" s="25">
        <v>1</v>
      </c>
      <c r="T468" s="61">
        <v>45107</v>
      </c>
      <c r="U468" s="25"/>
      <c r="V468" s="8"/>
      <c r="W468" s="8"/>
      <c r="X468" s="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</row>
    <row r="469" spans="1:396">
      <c r="A469" s="20" t="s">
        <v>4102</v>
      </c>
      <c r="B469" s="20" t="s">
        <v>1304</v>
      </c>
      <c r="C469" s="20" t="s">
        <v>294</v>
      </c>
      <c r="D469" s="20">
        <v>2.5</v>
      </c>
      <c r="E469" s="20" t="s">
        <v>382</v>
      </c>
      <c r="F469" s="20" t="s">
        <v>4104</v>
      </c>
      <c r="G469" s="20">
        <v>2.5</v>
      </c>
      <c r="H469" s="20" t="s">
        <v>382</v>
      </c>
      <c r="I469" s="20">
        <v>2.81</v>
      </c>
      <c r="J469" s="20" t="s">
        <v>4104</v>
      </c>
      <c r="K469" s="20">
        <v>0</v>
      </c>
      <c r="L469" s="20" t="s">
        <v>3984</v>
      </c>
      <c r="M469" s="20">
        <v>3</v>
      </c>
      <c r="N469" s="20">
        <v>1</v>
      </c>
      <c r="O469" s="20">
        <v>100</v>
      </c>
      <c r="P469" s="20">
        <v>1</v>
      </c>
      <c r="Q469" s="20">
        <v>2</v>
      </c>
      <c r="R469" s="20">
        <v>8.42</v>
      </c>
      <c r="S469" s="20">
        <v>1</v>
      </c>
      <c r="T469" s="55">
        <v>45107</v>
      </c>
      <c r="U469" s="20"/>
      <c r="V469" s="8"/>
      <c r="W469" s="8"/>
      <c r="X469" s="8"/>
    </row>
    <row r="470" spans="1:396" s="83" customFormat="1">
      <c r="A470" s="25" t="s">
        <v>4352</v>
      </c>
      <c r="B470" s="25" t="s">
        <v>4107</v>
      </c>
      <c r="C470" s="25" t="s">
        <v>294</v>
      </c>
      <c r="D470" s="25">
        <v>12</v>
      </c>
      <c r="E470" s="25" t="s">
        <v>295</v>
      </c>
      <c r="F470" s="25" t="s">
        <v>4108</v>
      </c>
      <c r="G470" s="25">
        <v>12</v>
      </c>
      <c r="H470" s="25" t="s">
        <v>295</v>
      </c>
      <c r="I470" s="25">
        <v>0.63</v>
      </c>
      <c r="J470" s="25" t="s">
        <v>4108</v>
      </c>
      <c r="K470" s="25">
        <v>0</v>
      </c>
      <c r="L470" s="25" t="s">
        <v>4109</v>
      </c>
      <c r="M470" s="25">
        <v>12</v>
      </c>
      <c r="N470" s="25">
        <v>1</v>
      </c>
      <c r="O470" s="25">
        <v>100</v>
      </c>
      <c r="P470" s="25">
        <v>1</v>
      </c>
      <c r="Q470" s="25">
        <v>2</v>
      </c>
      <c r="R470" s="25">
        <v>7.5</v>
      </c>
      <c r="S470" s="25">
        <v>1</v>
      </c>
      <c r="T470" s="61">
        <v>45107</v>
      </c>
      <c r="U470" s="25"/>
      <c r="V470" s="8"/>
      <c r="W470" s="8"/>
      <c r="X470" s="8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</row>
    <row r="471" spans="1:396">
      <c r="A471" s="20" t="s">
        <v>4352</v>
      </c>
      <c r="B471" s="20" t="s">
        <v>4105</v>
      </c>
      <c r="C471" s="20" t="s">
        <v>294</v>
      </c>
      <c r="D471" s="20">
        <v>1</v>
      </c>
      <c r="E471" s="20" t="s">
        <v>295</v>
      </c>
      <c r="F471" s="20" t="s">
        <v>2907</v>
      </c>
      <c r="G471" s="20">
        <v>1</v>
      </c>
      <c r="H471" s="20" t="s">
        <v>295</v>
      </c>
      <c r="I471" s="20">
        <v>0.78</v>
      </c>
      <c r="J471" s="20" t="s">
        <v>2907</v>
      </c>
      <c r="K471" s="20">
        <v>0</v>
      </c>
      <c r="L471" s="20" t="s">
        <v>4106</v>
      </c>
      <c r="M471" s="20">
        <v>1</v>
      </c>
      <c r="N471" s="20">
        <v>1</v>
      </c>
      <c r="O471" s="20">
        <v>100</v>
      </c>
      <c r="P471" s="20">
        <v>1</v>
      </c>
      <c r="Q471" s="20">
        <v>2</v>
      </c>
      <c r="R471" s="20">
        <v>0.78</v>
      </c>
      <c r="S471" s="20">
        <v>1</v>
      </c>
      <c r="T471" s="55">
        <v>45107</v>
      </c>
      <c r="U471" s="20"/>
      <c r="V471" s="8"/>
      <c r="W471" s="8"/>
      <c r="X471" s="8"/>
    </row>
    <row r="472" spans="1:396" s="83" customFormat="1">
      <c r="A472" s="25" t="s">
        <v>4115</v>
      </c>
      <c r="B472" s="25" t="s">
        <v>4115</v>
      </c>
      <c r="C472" s="25" t="s">
        <v>294</v>
      </c>
      <c r="D472" s="25">
        <v>1</v>
      </c>
      <c r="E472" s="25" t="s">
        <v>295</v>
      </c>
      <c r="F472" s="25" t="s">
        <v>4116</v>
      </c>
      <c r="G472" s="25">
        <v>1</v>
      </c>
      <c r="H472" s="25" t="s">
        <v>295</v>
      </c>
      <c r="I472" s="25">
        <v>1.44</v>
      </c>
      <c r="J472" s="25" t="s">
        <v>4116</v>
      </c>
      <c r="K472" s="25">
        <v>0</v>
      </c>
      <c r="L472" s="25" t="s">
        <v>3781</v>
      </c>
      <c r="M472" s="25">
        <v>1</v>
      </c>
      <c r="N472" s="25">
        <v>1</v>
      </c>
      <c r="O472" s="25">
        <v>100</v>
      </c>
      <c r="P472" s="25">
        <v>1</v>
      </c>
      <c r="Q472" s="25">
        <v>2</v>
      </c>
      <c r="R472" s="25">
        <v>1.44</v>
      </c>
      <c r="S472" s="25">
        <v>1</v>
      </c>
      <c r="T472" s="61">
        <v>45107</v>
      </c>
      <c r="U472" s="25"/>
      <c r="V472" s="8"/>
      <c r="W472" s="8"/>
      <c r="X472" s="8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</row>
    <row r="473" spans="1:396">
      <c r="A473" s="20" t="s">
        <v>3383</v>
      </c>
      <c r="B473" s="20" t="s">
        <v>3383</v>
      </c>
      <c r="C473" s="20" t="s">
        <v>294</v>
      </c>
      <c r="D473" s="20">
        <v>3</v>
      </c>
      <c r="E473" s="20" t="s">
        <v>382</v>
      </c>
      <c r="F473" s="20" t="s">
        <v>4353</v>
      </c>
      <c r="G473" s="20">
        <v>3</v>
      </c>
      <c r="H473" s="20" t="s">
        <v>382</v>
      </c>
      <c r="I473" s="20">
        <v>5.67</v>
      </c>
      <c r="J473" s="20" t="s">
        <v>4353</v>
      </c>
      <c r="K473" s="20">
        <v>0</v>
      </c>
      <c r="L473" s="20" t="s">
        <v>3387</v>
      </c>
      <c r="M473" s="20">
        <v>3</v>
      </c>
      <c r="N473" s="20">
        <v>1</v>
      </c>
      <c r="O473" s="20">
        <v>100</v>
      </c>
      <c r="P473" s="20">
        <v>1</v>
      </c>
      <c r="Q473" s="20">
        <v>2</v>
      </c>
      <c r="R473" s="20">
        <v>17</v>
      </c>
      <c r="S473" s="20">
        <v>1</v>
      </c>
      <c r="T473" s="55">
        <v>45107</v>
      </c>
      <c r="U473" s="20"/>
      <c r="V473" s="8"/>
      <c r="W473" s="8"/>
      <c r="X473" s="8"/>
    </row>
    <row r="474" spans="1:396" s="83" customFormat="1">
      <c r="A474" s="25" t="s">
        <v>4159</v>
      </c>
      <c r="B474" s="25" t="s">
        <v>4159</v>
      </c>
      <c r="C474" s="25" t="s">
        <v>294</v>
      </c>
      <c r="D474" s="25">
        <v>5</v>
      </c>
      <c r="E474" s="25" t="s">
        <v>382</v>
      </c>
      <c r="F474" s="25" t="s">
        <v>3425</v>
      </c>
      <c r="G474" s="25">
        <v>5</v>
      </c>
      <c r="H474" s="25" t="s">
        <v>382</v>
      </c>
      <c r="I474" s="25">
        <v>2.44</v>
      </c>
      <c r="J474" s="25" t="s">
        <v>3425</v>
      </c>
      <c r="K474" s="25">
        <v>0</v>
      </c>
      <c r="L474" s="25" t="s">
        <v>3856</v>
      </c>
      <c r="M474" s="25">
        <v>5</v>
      </c>
      <c r="N474" s="25">
        <v>1</v>
      </c>
      <c r="O474" s="25">
        <v>100</v>
      </c>
      <c r="P474" s="25">
        <v>1</v>
      </c>
      <c r="Q474" s="25">
        <v>2</v>
      </c>
      <c r="R474" s="25">
        <v>12.2</v>
      </c>
      <c r="S474" s="25">
        <v>1</v>
      </c>
      <c r="T474" s="61">
        <v>45107</v>
      </c>
      <c r="U474" s="25"/>
      <c r="V474" s="8"/>
      <c r="W474" s="8"/>
      <c r="X474" s="8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</row>
    <row r="475" spans="1:396">
      <c r="A475" s="20" t="s">
        <v>4159</v>
      </c>
      <c r="B475" s="20" t="s">
        <v>809</v>
      </c>
      <c r="C475" s="20" t="s">
        <v>294</v>
      </c>
      <c r="D475" s="20">
        <v>1</v>
      </c>
      <c r="E475" s="20" t="s">
        <v>295</v>
      </c>
      <c r="F475" s="20" t="s">
        <v>4160</v>
      </c>
      <c r="G475" s="20">
        <v>1</v>
      </c>
      <c r="H475" s="20" t="s">
        <v>295</v>
      </c>
      <c r="I475" s="20">
        <v>0.51</v>
      </c>
      <c r="J475" s="20" t="s">
        <v>4160</v>
      </c>
      <c r="K475" s="20">
        <v>0</v>
      </c>
      <c r="L475" s="20" t="s">
        <v>3823</v>
      </c>
      <c r="M475" s="20">
        <v>1</v>
      </c>
      <c r="N475" s="20">
        <v>1</v>
      </c>
      <c r="O475" s="20">
        <v>100</v>
      </c>
      <c r="P475" s="20">
        <v>1</v>
      </c>
      <c r="Q475" s="20">
        <v>2</v>
      </c>
      <c r="R475" s="20">
        <v>0.51</v>
      </c>
      <c r="S475" s="20">
        <v>1</v>
      </c>
      <c r="T475" s="55">
        <v>45107</v>
      </c>
      <c r="U475" s="20"/>
      <c r="V475" s="8"/>
      <c r="W475" s="8"/>
      <c r="X475" s="8"/>
    </row>
    <row r="476" spans="1:396" s="83" customFormat="1">
      <c r="A476" s="25" t="s">
        <v>610</v>
      </c>
      <c r="B476" s="25" t="s">
        <v>610</v>
      </c>
      <c r="C476" s="25" t="s">
        <v>294</v>
      </c>
      <c r="D476" s="25">
        <v>3</v>
      </c>
      <c r="E476" s="25" t="s">
        <v>382</v>
      </c>
      <c r="F476" s="25" t="s">
        <v>4354</v>
      </c>
      <c r="G476" s="25">
        <v>3</v>
      </c>
      <c r="H476" s="25" t="s">
        <v>382</v>
      </c>
      <c r="I476" s="25">
        <v>5.5</v>
      </c>
      <c r="J476" s="25" t="s">
        <v>4354</v>
      </c>
      <c r="K476" s="25">
        <v>0</v>
      </c>
      <c r="L476" s="25" t="s">
        <v>3387</v>
      </c>
      <c r="M476" s="25">
        <v>3</v>
      </c>
      <c r="N476" s="25">
        <v>1</v>
      </c>
      <c r="O476" s="25">
        <v>99</v>
      </c>
      <c r="P476" s="25">
        <v>1</v>
      </c>
      <c r="Q476" s="25">
        <v>2</v>
      </c>
      <c r="R476" s="25">
        <v>16.5</v>
      </c>
      <c r="S476" s="25">
        <v>1</v>
      </c>
      <c r="T476" s="61">
        <v>45107</v>
      </c>
      <c r="U476" s="25"/>
      <c r="V476" s="8"/>
      <c r="W476" s="8"/>
      <c r="X476" s="8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</row>
    <row r="477" spans="1:396">
      <c r="A477" s="20" t="s">
        <v>4355</v>
      </c>
      <c r="B477" s="20" t="s">
        <v>4355</v>
      </c>
      <c r="C477" s="20" t="s">
        <v>294</v>
      </c>
      <c r="D477" s="20">
        <v>1</v>
      </c>
      <c r="E477" s="20" t="s">
        <v>382</v>
      </c>
      <c r="F477" s="20" t="s">
        <v>4356</v>
      </c>
      <c r="G477" s="20">
        <v>1</v>
      </c>
      <c r="H477" s="20" t="s">
        <v>382</v>
      </c>
      <c r="I477" s="20">
        <v>16.5</v>
      </c>
      <c r="J477" s="20" t="s">
        <v>4356</v>
      </c>
      <c r="K477" s="20">
        <v>0</v>
      </c>
      <c r="L477" s="20" t="s">
        <v>239</v>
      </c>
      <c r="M477" s="20">
        <v>1</v>
      </c>
      <c r="N477" s="20">
        <v>1</v>
      </c>
      <c r="O477" s="20">
        <v>100</v>
      </c>
      <c r="P477" s="20">
        <v>1</v>
      </c>
      <c r="Q477" s="20">
        <v>2</v>
      </c>
      <c r="R477" s="20">
        <v>16.5</v>
      </c>
      <c r="S477" s="20">
        <v>1</v>
      </c>
      <c r="T477" s="55">
        <v>45107</v>
      </c>
      <c r="U477" s="20"/>
      <c r="V477" s="8"/>
      <c r="W477" s="8"/>
      <c r="X477" s="8"/>
    </row>
    <row r="478" spans="1:396" s="83" customFormat="1">
      <c r="A478" s="25" t="s">
        <v>4357</v>
      </c>
      <c r="B478" s="25" t="s">
        <v>4357</v>
      </c>
      <c r="C478" s="25" t="s">
        <v>294</v>
      </c>
      <c r="D478" s="25">
        <v>1</v>
      </c>
      <c r="E478" s="25" t="s">
        <v>382</v>
      </c>
      <c r="F478" s="25" t="s">
        <v>4358</v>
      </c>
      <c r="G478" s="25">
        <v>1</v>
      </c>
      <c r="H478" s="25" t="s">
        <v>382</v>
      </c>
      <c r="I478" s="25">
        <v>16.5</v>
      </c>
      <c r="J478" s="25" t="s">
        <v>4358</v>
      </c>
      <c r="K478" s="25">
        <v>0</v>
      </c>
      <c r="L478" s="25" t="s">
        <v>239</v>
      </c>
      <c r="M478" s="25">
        <v>1</v>
      </c>
      <c r="N478" s="25">
        <v>1</v>
      </c>
      <c r="O478" s="25">
        <v>100</v>
      </c>
      <c r="P478" s="25">
        <v>1</v>
      </c>
      <c r="Q478" s="25">
        <v>2</v>
      </c>
      <c r="R478" s="25">
        <v>16.5</v>
      </c>
      <c r="S478" s="25">
        <v>1</v>
      </c>
      <c r="T478" s="61">
        <v>45107</v>
      </c>
      <c r="U478" s="25"/>
      <c r="V478" s="8"/>
      <c r="W478" s="8"/>
      <c r="X478" s="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</row>
    <row r="479" spans="1:396">
      <c r="A479" s="20" t="s">
        <v>717</v>
      </c>
      <c r="B479" s="20" t="s">
        <v>717</v>
      </c>
      <c r="C479" s="20" t="s">
        <v>294</v>
      </c>
      <c r="D479" s="20">
        <v>5</v>
      </c>
      <c r="E479" s="20" t="s">
        <v>382</v>
      </c>
      <c r="F479" s="20" t="s">
        <v>4359</v>
      </c>
      <c r="G479" s="20">
        <v>5</v>
      </c>
      <c r="H479" s="20" t="s">
        <v>382</v>
      </c>
      <c r="I479" s="20">
        <v>2.14</v>
      </c>
      <c r="J479" s="20" t="s">
        <v>4359</v>
      </c>
      <c r="K479" s="20">
        <v>0</v>
      </c>
      <c r="L479" s="20" t="s">
        <v>232</v>
      </c>
      <c r="M479" s="20">
        <v>5</v>
      </c>
      <c r="N479" s="20">
        <v>1</v>
      </c>
      <c r="O479" s="20">
        <v>100</v>
      </c>
      <c r="P479" s="20">
        <v>1</v>
      </c>
      <c r="Q479" s="20">
        <v>2</v>
      </c>
      <c r="R479" s="20">
        <v>10.7</v>
      </c>
      <c r="S479" s="20">
        <v>1</v>
      </c>
      <c r="T479" s="55">
        <v>45107</v>
      </c>
      <c r="U479" s="20"/>
      <c r="V479" s="8"/>
      <c r="W479" s="8"/>
      <c r="X479" s="8"/>
    </row>
    <row r="480" spans="1:396" s="83" customFormat="1">
      <c r="A480" s="25" t="s">
        <v>4360</v>
      </c>
      <c r="B480" s="25" t="s">
        <v>4360</v>
      </c>
      <c r="C480" s="25" t="s">
        <v>294</v>
      </c>
      <c r="D480" s="25">
        <v>3</v>
      </c>
      <c r="E480" s="25" t="s">
        <v>382</v>
      </c>
      <c r="F480" s="25" t="s">
        <v>4361</v>
      </c>
      <c r="G480" s="25">
        <v>3</v>
      </c>
      <c r="H480" s="25" t="s">
        <v>382</v>
      </c>
      <c r="I480" s="25">
        <v>7.31</v>
      </c>
      <c r="J480" s="25" t="s">
        <v>4361</v>
      </c>
      <c r="K480" s="25">
        <v>0</v>
      </c>
      <c r="L480" s="25" t="s">
        <v>3387</v>
      </c>
      <c r="M480" s="25">
        <v>3</v>
      </c>
      <c r="N480" s="25">
        <v>1</v>
      </c>
      <c r="O480" s="25">
        <v>100</v>
      </c>
      <c r="P480" s="25">
        <v>1</v>
      </c>
      <c r="Q480" s="25">
        <v>2</v>
      </c>
      <c r="R480" s="25">
        <v>21.92</v>
      </c>
      <c r="S480" s="25">
        <v>1</v>
      </c>
      <c r="T480" s="61">
        <v>45107</v>
      </c>
      <c r="U480" s="25"/>
      <c r="V480" s="8"/>
      <c r="W480" s="8"/>
      <c r="X480" s="8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</row>
    <row r="481" spans="1:396">
      <c r="A481" s="20" t="s">
        <v>359</v>
      </c>
      <c r="B481" s="20" t="s">
        <v>359</v>
      </c>
      <c r="C481" s="20" t="s">
        <v>294</v>
      </c>
      <c r="D481" s="20">
        <v>1</v>
      </c>
      <c r="E481" s="20" t="s">
        <v>295</v>
      </c>
      <c r="F481" s="20" t="s">
        <v>4362</v>
      </c>
      <c r="G481" s="20">
        <v>1</v>
      </c>
      <c r="H481" s="20" t="s">
        <v>295</v>
      </c>
      <c r="I481" s="20">
        <v>1.61</v>
      </c>
      <c r="J481" s="20" t="s">
        <v>4362</v>
      </c>
      <c r="K481" s="20">
        <v>0</v>
      </c>
      <c r="L481" s="20" t="s">
        <v>4174</v>
      </c>
      <c r="M481" s="20">
        <v>1</v>
      </c>
      <c r="N481" s="20">
        <v>1</v>
      </c>
      <c r="O481" s="20">
        <v>98</v>
      </c>
      <c r="P481" s="20">
        <v>1</v>
      </c>
      <c r="Q481" s="20">
        <v>2</v>
      </c>
      <c r="R481" s="20">
        <v>1.61</v>
      </c>
      <c r="S481" s="20">
        <v>1</v>
      </c>
      <c r="T481" s="55">
        <v>45107</v>
      </c>
      <c r="U481" s="20"/>
      <c r="V481" s="8"/>
      <c r="W481" s="8"/>
      <c r="X481" s="8"/>
    </row>
    <row r="482" spans="1:396" s="83" customFormat="1">
      <c r="A482" s="25" t="s">
        <v>362</v>
      </c>
      <c r="B482" s="25" t="s">
        <v>362</v>
      </c>
      <c r="C482" s="25" t="s">
        <v>294</v>
      </c>
      <c r="D482" s="25">
        <v>1</v>
      </c>
      <c r="E482" s="25" t="s">
        <v>382</v>
      </c>
      <c r="F482" s="25" t="s">
        <v>4363</v>
      </c>
      <c r="G482" s="25">
        <v>1</v>
      </c>
      <c r="H482" s="25" t="s">
        <v>382</v>
      </c>
      <c r="I482" s="25">
        <v>9.1</v>
      </c>
      <c r="J482" s="25" t="s">
        <v>4363</v>
      </c>
      <c r="K482" s="25">
        <v>0</v>
      </c>
      <c r="L482" s="25" t="s">
        <v>4021</v>
      </c>
      <c r="M482" s="25">
        <v>1</v>
      </c>
      <c r="N482" s="25">
        <v>1</v>
      </c>
      <c r="O482" s="25">
        <v>100</v>
      </c>
      <c r="P482" s="25">
        <v>1</v>
      </c>
      <c r="Q482" s="25">
        <v>2</v>
      </c>
      <c r="R482" s="25">
        <v>9.1</v>
      </c>
      <c r="S482" s="25">
        <v>1</v>
      </c>
      <c r="T482" s="61">
        <v>45107</v>
      </c>
      <c r="U482" s="25"/>
      <c r="V482" s="8"/>
      <c r="W482" s="8"/>
      <c r="X482" s="8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</row>
    <row r="483" spans="1:396">
      <c r="A483" s="20" t="s">
        <v>4364</v>
      </c>
      <c r="B483" s="20" t="s">
        <v>4364</v>
      </c>
      <c r="C483" s="20" t="s">
        <v>294</v>
      </c>
      <c r="D483" s="20">
        <v>1</v>
      </c>
      <c r="E483" s="20" t="s">
        <v>382</v>
      </c>
      <c r="F483" s="20" t="s">
        <v>4365</v>
      </c>
      <c r="G483" s="20">
        <v>1</v>
      </c>
      <c r="H483" s="20" t="s">
        <v>382</v>
      </c>
      <c r="I483" s="20">
        <v>18.25</v>
      </c>
      <c r="J483" s="20" t="s">
        <v>4365</v>
      </c>
      <c r="K483" s="20">
        <v>0</v>
      </c>
      <c r="L483" s="20" t="s">
        <v>239</v>
      </c>
      <c r="M483" s="20">
        <v>1</v>
      </c>
      <c r="N483" s="20">
        <v>1</v>
      </c>
      <c r="O483" s="20">
        <v>100</v>
      </c>
      <c r="P483" s="20">
        <v>1</v>
      </c>
      <c r="Q483" s="20">
        <v>2</v>
      </c>
      <c r="R483" s="20">
        <v>18.25</v>
      </c>
      <c r="S483" s="20">
        <v>1</v>
      </c>
      <c r="T483" s="55">
        <v>45107</v>
      </c>
      <c r="U483" s="20"/>
      <c r="V483" s="8"/>
      <c r="W483" s="8"/>
      <c r="X483" s="8"/>
    </row>
    <row r="484" spans="1:396" s="83" customFormat="1">
      <c r="A484" s="25" t="s">
        <v>4283</v>
      </c>
      <c r="B484" s="25" t="s">
        <v>4283</v>
      </c>
      <c r="C484" s="25" t="s">
        <v>294</v>
      </c>
      <c r="D484" s="25">
        <v>1</v>
      </c>
      <c r="E484" s="25" t="s">
        <v>382</v>
      </c>
      <c r="F484" s="25" t="s">
        <v>4284</v>
      </c>
      <c r="G484" s="25">
        <v>1</v>
      </c>
      <c r="H484" s="25" t="s">
        <v>382</v>
      </c>
      <c r="I484" s="25">
        <v>1.53</v>
      </c>
      <c r="J484" s="25" t="s">
        <v>4284</v>
      </c>
      <c r="K484" s="25">
        <v>0</v>
      </c>
      <c r="L484" s="25" t="s">
        <v>239</v>
      </c>
      <c r="M484" s="25">
        <v>1</v>
      </c>
      <c r="N484" s="25">
        <v>1</v>
      </c>
      <c r="O484" s="25">
        <v>1000</v>
      </c>
      <c r="P484" s="25">
        <v>1</v>
      </c>
      <c r="Q484" s="25">
        <v>2</v>
      </c>
      <c r="R484" s="25">
        <v>1.53</v>
      </c>
      <c r="S484" s="25">
        <v>1</v>
      </c>
      <c r="T484" s="61">
        <v>45107</v>
      </c>
      <c r="U484" s="25"/>
      <c r="V484" s="8"/>
      <c r="W484" s="8"/>
      <c r="X484" s="8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</row>
    <row r="485" spans="1:396">
      <c r="A485" s="20" t="s">
        <v>4366</v>
      </c>
      <c r="B485" s="20" t="s">
        <v>4366</v>
      </c>
      <c r="C485" s="20" t="s">
        <v>294</v>
      </c>
      <c r="D485" s="20">
        <v>5</v>
      </c>
      <c r="E485" s="20" t="s">
        <v>382</v>
      </c>
      <c r="F485" s="20" t="s">
        <v>4367</v>
      </c>
      <c r="G485" s="20">
        <v>5</v>
      </c>
      <c r="H485" s="20" t="s">
        <v>382</v>
      </c>
      <c r="I485" s="20">
        <v>3.2</v>
      </c>
      <c r="J485" s="20" t="s">
        <v>4367</v>
      </c>
      <c r="K485" s="20">
        <v>0</v>
      </c>
      <c r="L485" s="20" t="s">
        <v>232</v>
      </c>
      <c r="M485" s="20">
        <v>5</v>
      </c>
      <c r="N485" s="20">
        <v>1</v>
      </c>
      <c r="O485" s="20">
        <v>100</v>
      </c>
      <c r="P485" s="20">
        <v>1</v>
      </c>
      <c r="Q485" s="20">
        <v>2</v>
      </c>
      <c r="R485" s="20">
        <v>16</v>
      </c>
      <c r="S485" s="20">
        <v>1</v>
      </c>
      <c r="T485" s="55">
        <v>45107</v>
      </c>
      <c r="U485" s="20"/>
      <c r="V485" s="8"/>
      <c r="W485" s="8"/>
      <c r="X485" s="8"/>
    </row>
    <row r="486" spans="1:396" s="83" customFormat="1">
      <c r="A486" s="25">
        <v>97073</v>
      </c>
      <c r="B486" s="25" t="s">
        <v>176</v>
      </c>
      <c r="C486" s="25" t="s">
        <v>294</v>
      </c>
      <c r="D486" s="25">
        <v>2</v>
      </c>
      <c r="E486" s="25" t="s">
        <v>382</v>
      </c>
      <c r="F486" s="25" t="s">
        <v>4368</v>
      </c>
      <c r="G486" s="25">
        <v>2</v>
      </c>
      <c r="H486" s="25" t="s">
        <v>382</v>
      </c>
      <c r="I486" s="25">
        <v>9.1</v>
      </c>
      <c r="J486" s="25" t="s">
        <v>4368</v>
      </c>
      <c r="K486" s="25">
        <v>0</v>
      </c>
      <c r="L486" s="25" t="s">
        <v>4369</v>
      </c>
      <c r="M486" s="25">
        <v>2</v>
      </c>
      <c r="N486" s="25">
        <v>1</v>
      </c>
      <c r="O486" s="25">
        <v>100</v>
      </c>
      <c r="P486" s="25">
        <v>1</v>
      </c>
      <c r="Q486" s="25">
        <v>2</v>
      </c>
      <c r="R486" s="25">
        <v>18.2</v>
      </c>
      <c r="S486" s="25">
        <v>1</v>
      </c>
      <c r="T486" s="61">
        <v>45107</v>
      </c>
      <c r="U486" s="25"/>
      <c r="V486" s="8"/>
      <c r="W486" s="8"/>
      <c r="X486" s="8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</row>
    <row r="487" spans="1:396">
      <c r="A487" s="20" t="s">
        <v>866</v>
      </c>
      <c r="B487" s="20" t="s">
        <v>866</v>
      </c>
      <c r="C487" s="20" t="s">
        <v>294</v>
      </c>
      <c r="D487" s="20">
        <v>2</v>
      </c>
      <c r="E487" s="20" t="s">
        <v>382</v>
      </c>
      <c r="F487" s="20" t="s">
        <v>4370</v>
      </c>
      <c r="G487" s="20">
        <v>2</v>
      </c>
      <c r="H487" s="20" t="s">
        <v>382</v>
      </c>
      <c r="I487" s="20">
        <v>10.62</v>
      </c>
      <c r="J487" s="20" t="s">
        <v>4370</v>
      </c>
      <c r="K487" s="20">
        <v>0</v>
      </c>
      <c r="L487" s="20" t="s">
        <v>4369</v>
      </c>
      <c r="M487" s="20">
        <v>2</v>
      </c>
      <c r="N487" s="20">
        <v>1</v>
      </c>
      <c r="O487" s="20">
        <v>100</v>
      </c>
      <c r="P487" s="20">
        <v>1</v>
      </c>
      <c r="Q487" s="20">
        <v>2</v>
      </c>
      <c r="R487" s="20">
        <v>21.23</v>
      </c>
      <c r="S487" s="20">
        <v>1</v>
      </c>
      <c r="T487" s="55">
        <v>45107</v>
      </c>
      <c r="U487" s="20"/>
      <c r="V487" s="8"/>
      <c r="W487" s="8"/>
      <c r="X487" s="8"/>
    </row>
    <row r="488" spans="1:396" s="83" customFormat="1">
      <c r="A488" s="25" t="s">
        <v>4371</v>
      </c>
      <c r="B488" s="25" t="s">
        <v>4371</v>
      </c>
      <c r="C488" s="25" t="s">
        <v>294</v>
      </c>
      <c r="D488" s="25">
        <v>6</v>
      </c>
      <c r="E488" s="25" t="s">
        <v>295</v>
      </c>
      <c r="F488" s="25" t="s">
        <v>4372</v>
      </c>
      <c r="G488" s="25">
        <v>6</v>
      </c>
      <c r="H488" s="25" t="s">
        <v>295</v>
      </c>
      <c r="I488" s="25">
        <v>0.9</v>
      </c>
      <c r="J488" s="25" t="s">
        <v>4372</v>
      </c>
      <c r="K488" s="25">
        <v>0</v>
      </c>
      <c r="L488" s="25" t="s">
        <v>4373</v>
      </c>
      <c r="M488" s="25">
        <v>6</v>
      </c>
      <c r="N488" s="25">
        <v>1</v>
      </c>
      <c r="O488" s="25">
        <v>100</v>
      </c>
      <c r="P488" s="25">
        <v>1</v>
      </c>
      <c r="Q488" s="25">
        <v>2</v>
      </c>
      <c r="R488" s="25">
        <v>5.4</v>
      </c>
      <c r="S488" s="25">
        <v>1</v>
      </c>
      <c r="T488" s="61">
        <v>45107</v>
      </c>
      <c r="U488" s="25"/>
      <c r="V488" s="8"/>
      <c r="W488" s="8"/>
      <c r="X488" s="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</row>
    <row r="489" spans="1:396">
      <c r="A489" s="20" t="s">
        <v>4374</v>
      </c>
      <c r="B489" s="20" t="s">
        <v>4374</v>
      </c>
      <c r="C489" s="20" t="s">
        <v>294</v>
      </c>
      <c r="D489" s="20">
        <v>6</v>
      </c>
      <c r="E489" s="20" t="s">
        <v>295</v>
      </c>
      <c r="F489" s="20" t="s">
        <v>4375</v>
      </c>
      <c r="G489" s="20">
        <v>6</v>
      </c>
      <c r="H489" s="20" t="s">
        <v>295</v>
      </c>
      <c r="I489" s="20">
        <v>0.9</v>
      </c>
      <c r="J489" s="20" t="s">
        <v>4375</v>
      </c>
      <c r="K489" s="20">
        <v>0</v>
      </c>
      <c r="L489" s="20" t="s">
        <v>4376</v>
      </c>
      <c r="M489" s="20">
        <v>6</v>
      </c>
      <c r="N489" s="20">
        <v>1</v>
      </c>
      <c r="O489" s="20">
        <v>100</v>
      </c>
      <c r="P489" s="20">
        <v>1</v>
      </c>
      <c r="Q489" s="20">
        <v>2</v>
      </c>
      <c r="R489" s="20">
        <v>5.4</v>
      </c>
      <c r="S489" s="20">
        <v>1</v>
      </c>
      <c r="T489" s="55">
        <v>45107</v>
      </c>
      <c r="U489" s="20"/>
      <c r="V489" s="8"/>
      <c r="W489" s="8"/>
      <c r="X489" s="8"/>
    </row>
    <row r="490" spans="1:396" s="83" customFormat="1">
      <c r="A490" s="25" t="s">
        <v>4377</v>
      </c>
      <c r="B490" s="25" t="s">
        <v>4377</v>
      </c>
      <c r="C490" s="25" t="s">
        <v>294</v>
      </c>
      <c r="D490" s="25">
        <v>6</v>
      </c>
      <c r="E490" s="25" t="s">
        <v>295</v>
      </c>
      <c r="F490" s="25" t="s">
        <v>4378</v>
      </c>
      <c r="G490" s="25">
        <v>6</v>
      </c>
      <c r="H490" s="25" t="s">
        <v>295</v>
      </c>
      <c r="I490" s="25">
        <v>0.9</v>
      </c>
      <c r="J490" s="25" t="s">
        <v>4378</v>
      </c>
      <c r="K490" s="25">
        <v>0</v>
      </c>
      <c r="L490" s="25" t="s">
        <v>4379</v>
      </c>
      <c r="M490" s="25">
        <v>6</v>
      </c>
      <c r="N490" s="25">
        <v>1</v>
      </c>
      <c r="O490" s="25">
        <v>100</v>
      </c>
      <c r="P490" s="25">
        <v>1</v>
      </c>
      <c r="Q490" s="25">
        <v>2</v>
      </c>
      <c r="R490" s="25">
        <v>5.4</v>
      </c>
      <c r="S490" s="25">
        <v>1</v>
      </c>
      <c r="T490" s="61">
        <v>45107</v>
      </c>
      <c r="U490" s="25"/>
      <c r="V490" s="8"/>
      <c r="W490" s="8"/>
      <c r="X490" s="8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</row>
    <row r="491" spans="1:396">
      <c r="A491" s="20" t="s">
        <v>4380</v>
      </c>
      <c r="B491" s="20" t="s">
        <v>4380</v>
      </c>
      <c r="C491" s="20" t="s">
        <v>294</v>
      </c>
      <c r="D491" s="20">
        <v>6</v>
      </c>
      <c r="E491" s="20" t="s">
        <v>295</v>
      </c>
      <c r="F491" s="20" t="s">
        <v>4381</v>
      </c>
      <c r="G491" s="20">
        <v>6</v>
      </c>
      <c r="H491" s="20" t="s">
        <v>295</v>
      </c>
      <c r="I491" s="20">
        <v>0.9</v>
      </c>
      <c r="J491" s="20" t="s">
        <v>4381</v>
      </c>
      <c r="K491" s="20">
        <v>0</v>
      </c>
      <c r="L491" s="20" t="s">
        <v>4382</v>
      </c>
      <c r="M491" s="20">
        <v>6</v>
      </c>
      <c r="N491" s="20">
        <v>1</v>
      </c>
      <c r="O491" s="20">
        <v>100</v>
      </c>
      <c r="P491" s="20">
        <v>1</v>
      </c>
      <c r="Q491" s="20">
        <v>2</v>
      </c>
      <c r="R491" s="20">
        <v>5.4</v>
      </c>
      <c r="S491" s="20">
        <v>1</v>
      </c>
      <c r="T491" s="55">
        <v>45107</v>
      </c>
      <c r="U491" s="20"/>
      <c r="V491" s="8"/>
      <c r="W491" s="8"/>
      <c r="X491" s="8"/>
    </row>
    <row r="492" spans="1:396" s="83" customFormat="1">
      <c r="A492" s="25" t="s">
        <v>4383</v>
      </c>
      <c r="B492" s="25" t="s">
        <v>4383</v>
      </c>
      <c r="C492" s="25" t="s">
        <v>294</v>
      </c>
      <c r="D492" s="25">
        <v>6</v>
      </c>
      <c r="E492" s="25" t="s">
        <v>295</v>
      </c>
      <c r="F492" s="25" t="s">
        <v>4384</v>
      </c>
      <c r="G492" s="25">
        <v>6</v>
      </c>
      <c r="H492" s="25" t="s">
        <v>295</v>
      </c>
      <c r="I492" s="25">
        <v>0.9</v>
      </c>
      <c r="J492" s="25" t="s">
        <v>4384</v>
      </c>
      <c r="K492" s="25">
        <v>0</v>
      </c>
      <c r="L492" s="25" t="s">
        <v>4385</v>
      </c>
      <c r="M492" s="25">
        <v>6</v>
      </c>
      <c r="N492" s="25">
        <v>1</v>
      </c>
      <c r="O492" s="25">
        <v>100</v>
      </c>
      <c r="P492" s="25">
        <v>1</v>
      </c>
      <c r="Q492" s="25">
        <v>2</v>
      </c>
      <c r="R492" s="25">
        <v>5.4</v>
      </c>
      <c r="S492" s="25">
        <v>1</v>
      </c>
      <c r="T492" s="61">
        <v>45107</v>
      </c>
      <c r="U492" s="25"/>
      <c r="V492" s="8"/>
      <c r="W492" s="8"/>
      <c r="X492" s="8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</row>
    <row r="493" spans="1:396">
      <c r="A493" s="20" t="s">
        <v>4386</v>
      </c>
      <c r="B493" s="20" t="s">
        <v>4386</v>
      </c>
      <c r="C493" s="20" t="s">
        <v>294</v>
      </c>
      <c r="D493" s="20">
        <v>6</v>
      </c>
      <c r="E493" s="20" t="s">
        <v>295</v>
      </c>
      <c r="F493" s="20" t="s">
        <v>4387</v>
      </c>
      <c r="G493" s="20">
        <v>6</v>
      </c>
      <c r="H493" s="20" t="s">
        <v>295</v>
      </c>
      <c r="I493" s="20">
        <v>0.9</v>
      </c>
      <c r="J493" s="20" t="s">
        <v>4387</v>
      </c>
      <c r="K493" s="20">
        <v>0</v>
      </c>
      <c r="L493" s="20" t="s">
        <v>4388</v>
      </c>
      <c r="M493" s="20">
        <v>6</v>
      </c>
      <c r="N493" s="20">
        <v>1</v>
      </c>
      <c r="O493" s="20">
        <v>100</v>
      </c>
      <c r="P493" s="20">
        <v>1</v>
      </c>
      <c r="Q493" s="20">
        <v>2</v>
      </c>
      <c r="R493" s="20">
        <v>5.4</v>
      </c>
      <c r="S493" s="20">
        <v>1</v>
      </c>
      <c r="T493" s="55">
        <v>45107</v>
      </c>
      <c r="U493" s="20"/>
      <c r="V493" s="8"/>
      <c r="W493" s="8"/>
      <c r="X493" s="8"/>
    </row>
    <row r="494" spans="1:396" s="83" customFormat="1">
      <c r="A494" s="25" t="s">
        <v>4389</v>
      </c>
      <c r="B494" s="25" t="s">
        <v>4389</v>
      </c>
      <c r="C494" s="25" t="s">
        <v>294</v>
      </c>
      <c r="D494" s="25">
        <v>6</v>
      </c>
      <c r="E494" s="25" t="s">
        <v>295</v>
      </c>
      <c r="F494" s="25" t="s">
        <v>4390</v>
      </c>
      <c r="G494" s="25">
        <v>6</v>
      </c>
      <c r="H494" s="25" t="s">
        <v>295</v>
      </c>
      <c r="I494" s="25">
        <v>1.5</v>
      </c>
      <c r="J494" s="25" t="s">
        <v>4390</v>
      </c>
      <c r="K494" s="25">
        <v>0</v>
      </c>
      <c r="L494" s="25" t="s">
        <v>4391</v>
      </c>
      <c r="M494" s="25">
        <v>6</v>
      </c>
      <c r="N494" s="25">
        <v>1</v>
      </c>
      <c r="O494" s="25">
        <v>100</v>
      </c>
      <c r="P494" s="25">
        <v>1</v>
      </c>
      <c r="Q494" s="25">
        <v>2</v>
      </c>
      <c r="R494" s="25">
        <v>9</v>
      </c>
      <c r="S494" s="25">
        <v>1</v>
      </c>
      <c r="T494" s="61">
        <v>45107</v>
      </c>
      <c r="U494" s="25"/>
      <c r="V494" s="8"/>
      <c r="W494" s="8"/>
      <c r="X494" s="8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</row>
    <row r="495" spans="1:396">
      <c r="A495" s="20" t="s">
        <v>4392</v>
      </c>
      <c r="B495" s="20" t="s">
        <v>4392</v>
      </c>
      <c r="C495" s="20" t="s">
        <v>294</v>
      </c>
      <c r="D495" s="20">
        <v>6</v>
      </c>
      <c r="E495" s="20" t="s">
        <v>295</v>
      </c>
      <c r="F495" s="20" t="s">
        <v>4393</v>
      </c>
      <c r="G495" s="20">
        <v>6</v>
      </c>
      <c r="H495" s="20" t="s">
        <v>295</v>
      </c>
      <c r="I495" s="20">
        <v>1.5</v>
      </c>
      <c r="J495" s="20" t="s">
        <v>4393</v>
      </c>
      <c r="K495" s="20">
        <v>0</v>
      </c>
      <c r="L495" s="20" t="s">
        <v>4394</v>
      </c>
      <c r="M495" s="20">
        <v>6</v>
      </c>
      <c r="N495" s="20">
        <v>1</v>
      </c>
      <c r="O495" s="20">
        <v>100</v>
      </c>
      <c r="P495" s="20">
        <v>1</v>
      </c>
      <c r="Q495" s="20">
        <v>2</v>
      </c>
      <c r="R495" s="20">
        <v>9</v>
      </c>
      <c r="S495" s="20">
        <v>1</v>
      </c>
      <c r="T495" s="55">
        <v>45107</v>
      </c>
      <c r="U495" s="20"/>
      <c r="V495" s="8"/>
      <c r="W495" s="8"/>
      <c r="X495" s="8"/>
    </row>
    <row r="496" spans="1:396" s="83" customFormat="1">
      <c r="A496" s="25" t="s">
        <v>4395</v>
      </c>
      <c r="B496" s="25" t="s">
        <v>4395</v>
      </c>
      <c r="C496" s="25" t="s">
        <v>294</v>
      </c>
      <c r="D496" s="25">
        <v>6</v>
      </c>
      <c r="E496" s="25" t="s">
        <v>295</v>
      </c>
      <c r="F496" s="25" t="s">
        <v>4396</v>
      </c>
      <c r="G496" s="25">
        <v>6</v>
      </c>
      <c r="H496" s="25" t="s">
        <v>295</v>
      </c>
      <c r="I496" s="25">
        <v>1.5</v>
      </c>
      <c r="J496" s="25" t="s">
        <v>4396</v>
      </c>
      <c r="K496" s="25">
        <v>0</v>
      </c>
      <c r="L496" s="25" t="s">
        <v>4391</v>
      </c>
      <c r="M496" s="25">
        <v>6</v>
      </c>
      <c r="N496" s="25">
        <v>1</v>
      </c>
      <c r="O496" s="25">
        <v>100</v>
      </c>
      <c r="P496" s="25">
        <v>1</v>
      </c>
      <c r="Q496" s="25">
        <v>2</v>
      </c>
      <c r="R496" s="25">
        <v>9</v>
      </c>
      <c r="S496" s="25">
        <v>1</v>
      </c>
      <c r="T496" s="61">
        <v>45107</v>
      </c>
      <c r="U496" s="25"/>
      <c r="V496" s="8"/>
      <c r="W496" s="8"/>
      <c r="X496" s="8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</row>
    <row r="497" spans="1:396">
      <c r="A497" s="20" t="s">
        <v>4397</v>
      </c>
      <c r="B497" s="20" t="s">
        <v>4397</v>
      </c>
      <c r="C497" s="20" t="s">
        <v>294</v>
      </c>
      <c r="D497" s="20">
        <v>6</v>
      </c>
      <c r="E497" s="20" t="s">
        <v>295</v>
      </c>
      <c r="F497" s="20" t="s">
        <v>4398</v>
      </c>
      <c r="G497" s="20">
        <v>6</v>
      </c>
      <c r="H497" s="20" t="s">
        <v>295</v>
      </c>
      <c r="I497" s="20">
        <v>1.5</v>
      </c>
      <c r="J497" s="20" t="s">
        <v>4398</v>
      </c>
      <c r="K497" s="20">
        <v>0</v>
      </c>
      <c r="L497" s="20" t="s">
        <v>4399</v>
      </c>
      <c r="M497" s="20">
        <v>6</v>
      </c>
      <c r="N497" s="20">
        <v>1</v>
      </c>
      <c r="O497" s="20">
        <v>100</v>
      </c>
      <c r="P497" s="20">
        <v>1</v>
      </c>
      <c r="Q497" s="20">
        <v>2</v>
      </c>
      <c r="R497" s="20">
        <v>9</v>
      </c>
      <c r="S497" s="20">
        <v>1</v>
      </c>
      <c r="T497" s="55">
        <v>45107</v>
      </c>
      <c r="U497" s="20"/>
      <c r="V497" s="8"/>
      <c r="W497" s="8"/>
      <c r="X497" s="8"/>
    </row>
    <row r="498" spans="1:396" s="83" customFormat="1">
      <c r="A498" s="25" t="s">
        <v>4400</v>
      </c>
      <c r="B498" s="25" t="s">
        <v>4400</v>
      </c>
      <c r="C498" s="25" t="s">
        <v>294</v>
      </c>
      <c r="D498" s="25">
        <v>6</v>
      </c>
      <c r="E498" s="25" t="s">
        <v>295</v>
      </c>
      <c r="F498" s="25" t="s">
        <v>4401</v>
      </c>
      <c r="G498" s="25">
        <v>6</v>
      </c>
      <c r="H498" s="25" t="s">
        <v>295</v>
      </c>
      <c r="I498" s="25">
        <v>1.5</v>
      </c>
      <c r="J498" s="25" t="s">
        <v>4401</v>
      </c>
      <c r="K498" s="25">
        <v>0</v>
      </c>
      <c r="L498" s="25" t="s">
        <v>4402</v>
      </c>
      <c r="M498" s="25">
        <v>6</v>
      </c>
      <c r="N498" s="25">
        <v>1</v>
      </c>
      <c r="O498" s="25">
        <v>100</v>
      </c>
      <c r="P498" s="25">
        <v>1</v>
      </c>
      <c r="Q498" s="25">
        <v>2</v>
      </c>
      <c r="R498" s="25">
        <v>9</v>
      </c>
      <c r="S498" s="25">
        <v>1</v>
      </c>
      <c r="T498" s="61">
        <v>45107</v>
      </c>
      <c r="U498" s="25"/>
      <c r="V498" s="8"/>
      <c r="W498" s="8"/>
      <c r="X498" s="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</row>
    <row r="499" spans="1:396">
      <c r="A499" s="20" t="s">
        <v>4403</v>
      </c>
      <c r="B499" s="20" t="s">
        <v>233</v>
      </c>
      <c r="C499" s="20" t="s">
        <v>294</v>
      </c>
      <c r="D499" s="20">
        <v>2.5</v>
      </c>
      <c r="E499" s="20" t="s">
        <v>332</v>
      </c>
      <c r="F499" s="20" t="s">
        <v>4046</v>
      </c>
      <c r="G499" s="20">
        <v>2.5</v>
      </c>
      <c r="H499" s="20" t="s">
        <v>382</v>
      </c>
      <c r="I499" s="20">
        <v>1.74</v>
      </c>
      <c r="J499" s="20" t="s">
        <v>4046</v>
      </c>
      <c r="K499" s="20">
        <v>0</v>
      </c>
      <c r="L499" s="20" t="s">
        <v>3984</v>
      </c>
      <c r="M499" s="20">
        <v>3</v>
      </c>
      <c r="N499" s="20">
        <v>1</v>
      </c>
      <c r="O499" s="20">
        <v>100</v>
      </c>
      <c r="P499" s="20">
        <v>1</v>
      </c>
      <c r="Q499" s="20">
        <v>2</v>
      </c>
      <c r="R499" s="20">
        <v>5.23</v>
      </c>
      <c r="S499" s="20">
        <v>1</v>
      </c>
      <c r="T499" s="55">
        <v>45107</v>
      </c>
      <c r="U499" s="20"/>
      <c r="V499" s="8"/>
      <c r="W499" s="8"/>
      <c r="X499" s="8"/>
    </row>
    <row r="500" spans="1:396" s="83" customFormat="1">
      <c r="A500" s="25" t="s">
        <v>4404</v>
      </c>
      <c r="B500" s="25" t="s">
        <v>190</v>
      </c>
      <c r="C500" s="25" t="s">
        <v>294</v>
      </c>
      <c r="D500" s="25">
        <v>2.5</v>
      </c>
      <c r="E500" s="25" t="s">
        <v>382</v>
      </c>
      <c r="F500" s="25" t="s">
        <v>4405</v>
      </c>
      <c r="G500" s="25">
        <v>2.5</v>
      </c>
      <c r="H500" s="25" t="s">
        <v>382</v>
      </c>
      <c r="I500" s="25">
        <v>1.75</v>
      </c>
      <c r="J500" s="25" t="s">
        <v>4405</v>
      </c>
      <c r="K500" s="25">
        <v>0</v>
      </c>
      <c r="L500" s="25" t="s">
        <v>4406</v>
      </c>
      <c r="M500" s="25">
        <v>3</v>
      </c>
      <c r="N500" s="25">
        <v>1</v>
      </c>
      <c r="O500" s="25">
        <v>100</v>
      </c>
      <c r="P500" s="25">
        <v>1</v>
      </c>
      <c r="Q500" s="25">
        <v>2</v>
      </c>
      <c r="R500" s="25">
        <v>5.25</v>
      </c>
      <c r="S500" s="25">
        <v>1</v>
      </c>
      <c r="T500" s="61">
        <v>45107</v>
      </c>
      <c r="U500" s="25"/>
      <c r="V500" s="8"/>
      <c r="W500" s="8"/>
      <c r="X500" s="8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</row>
    <row r="501" spans="1:396">
      <c r="A501" s="20" t="s">
        <v>4404</v>
      </c>
      <c r="B501" s="20" t="s">
        <v>4404</v>
      </c>
      <c r="C501" s="20" t="s">
        <v>294</v>
      </c>
      <c r="D501" s="20">
        <v>5</v>
      </c>
      <c r="E501" s="20" t="s">
        <v>382</v>
      </c>
      <c r="F501" s="20" t="s">
        <v>4407</v>
      </c>
      <c r="G501" s="20">
        <v>5</v>
      </c>
      <c r="H501" s="20" t="s">
        <v>382</v>
      </c>
      <c r="I501" s="20">
        <v>3.56</v>
      </c>
      <c r="J501" s="20" t="s">
        <v>4407</v>
      </c>
      <c r="K501" s="20">
        <v>0</v>
      </c>
      <c r="L501" s="20" t="s">
        <v>3764</v>
      </c>
      <c r="M501" s="20">
        <v>5</v>
      </c>
      <c r="N501" s="20">
        <v>1</v>
      </c>
      <c r="O501" s="20">
        <v>100</v>
      </c>
      <c r="P501" s="20">
        <v>1</v>
      </c>
      <c r="Q501" s="20">
        <v>2</v>
      </c>
      <c r="R501" s="20">
        <v>17.809999999999999</v>
      </c>
      <c r="S501" s="20">
        <v>1</v>
      </c>
      <c r="T501" s="55">
        <v>45107</v>
      </c>
      <c r="U501" s="20"/>
      <c r="V501" s="8"/>
      <c r="W501" s="8"/>
      <c r="X501" s="8"/>
    </row>
    <row r="502" spans="1:396" s="83" customFormat="1">
      <c r="A502" s="25" t="s">
        <v>4408</v>
      </c>
      <c r="B502" s="25" t="s">
        <v>4408</v>
      </c>
      <c r="C502" s="25" t="s">
        <v>294</v>
      </c>
      <c r="D502" s="25">
        <v>2</v>
      </c>
      <c r="E502" s="25" t="s">
        <v>1823</v>
      </c>
      <c r="F502" s="25" t="s">
        <v>4409</v>
      </c>
      <c r="G502" s="25">
        <v>2</v>
      </c>
      <c r="H502" s="25" t="s">
        <v>329</v>
      </c>
      <c r="I502" s="25">
        <v>5.48</v>
      </c>
      <c r="J502" s="25" t="s">
        <v>4409</v>
      </c>
      <c r="K502" s="25">
        <v>0</v>
      </c>
      <c r="L502" s="25" t="s">
        <v>3752</v>
      </c>
      <c r="M502" s="25">
        <v>2</v>
      </c>
      <c r="N502" s="25">
        <v>1</v>
      </c>
      <c r="O502" s="25">
        <v>100</v>
      </c>
      <c r="P502" s="25">
        <v>1</v>
      </c>
      <c r="Q502" s="25">
        <v>2</v>
      </c>
      <c r="R502" s="25">
        <v>10.96</v>
      </c>
      <c r="S502" s="25">
        <v>1</v>
      </c>
      <c r="T502" s="61">
        <v>45107</v>
      </c>
      <c r="U502" s="25"/>
      <c r="V502" s="8"/>
      <c r="W502" s="8"/>
      <c r="X502" s="8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</row>
    <row r="503" spans="1:396">
      <c r="A503" s="20" t="s">
        <v>4410</v>
      </c>
      <c r="B503" s="20" t="s">
        <v>4410</v>
      </c>
      <c r="C503" s="20" t="s">
        <v>294</v>
      </c>
      <c r="D503" s="20">
        <v>2</v>
      </c>
      <c r="E503" s="20" t="s">
        <v>1823</v>
      </c>
      <c r="F503" s="20" t="s">
        <v>4411</v>
      </c>
      <c r="G503" s="20">
        <v>2</v>
      </c>
      <c r="H503" s="20" t="s">
        <v>329</v>
      </c>
      <c r="I503" s="20">
        <v>4.04</v>
      </c>
      <c r="J503" s="20" t="s">
        <v>4411</v>
      </c>
      <c r="K503" s="20">
        <v>0</v>
      </c>
      <c r="L503" s="20" t="s">
        <v>3752</v>
      </c>
      <c r="M503" s="20">
        <v>2</v>
      </c>
      <c r="N503" s="20">
        <v>1</v>
      </c>
      <c r="O503" s="20">
        <v>100</v>
      </c>
      <c r="P503" s="20">
        <v>1</v>
      </c>
      <c r="Q503" s="20">
        <v>2</v>
      </c>
      <c r="R503" s="20">
        <v>8.08</v>
      </c>
      <c r="S503" s="20">
        <v>1</v>
      </c>
      <c r="T503" s="55">
        <v>45107</v>
      </c>
      <c r="U503" s="20"/>
      <c r="V503" s="8"/>
      <c r="W503" s="8"/>
      <c r="X503" s="8"/>
    </row>
    <row r="504" spans="1:396" s="83" customFormat="1">
      <c r="A504" s="25" t="s">
        <v>4412</v>
      </c>
      <c r="B504" s="25" t="s">
        <v>4412</v>
      </c>
      <c r="C504" s="25" t="s">
        <v>294</v>
      </c>
      <c r="D504" s="25">
        <v>2</v>
      </c>
      <c r="E504" s="25" t="s">
        <v>1823</v>
      </c>
      <c r="F504" s="25" t="s">
        <v>4413</v>
      </c>
      <c r="G504" s="25">
        <v>2</v>
      </c>
      <c r="H504" s="25" t="s">
        <v>329</v>
      </c>
      <c r="I504" s="25">
        <v>6.51</v>
      </c>
      <c r="J504" s="25" t="s">
        <v>4413</v>
      </c>
      <c r="K504" s="25">
        <v>0</v>
      </c>
      <c r="L504" s="25" t="s">
        <v>3752</v>
      </c>
      <c r="M504" s="25">
        <v>2</v>
      </c>
      <c r="N504" s="25">
        <v>1</v>
      </c>
      <c r="O504" s="25">
        <v>100</v>
      </c>
      <c r="P504" s="25">
        <v>1</v>
      </c>
      <c r="Q504" s="25">
        <v>2</v>
      </c>
      <c r="R504" s="25">
        <v>13.01</v>
      </c>
      <c r="S504" s="25">
        <v>1</v>
      </c>
      <c r="T504" s="61">
        <v>45107</v>
      </c>
      <c r="U504" s="25"/>
      <c r="V504" s="8"/>
      <c r="W504" s="8"/>
      <c r="X504" s="8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</row>
    <row r="505" spans="1:396">
      <c r="A505" s="20" t="s">
        <v>4414</v>
      </c>
      <c r="B505" s="20" t="s">
        <v>4414</v>
      </c>
      <c r="C505" s="20" t="s">
        <v>294</v>
      </c>
      <c r="D505" s="20">
        <v>5</v>
      </c>
      <c r="E505" s="20" t="s">
        <v>382</v>
      </c>
      <c r="F505" s="20" t="s">
        <v>4415</v>
      </c>
      <c r="G505" s="20">
        <v>5</v>
      </c>
      <c r="H505" s="20" t="s">
        <v>382</v>
      </c>
      <c r="I505" s="20">
        <v>4.9000000000000004</v>
      </c>
      <c r="J505" s="20" t="s">
        <v>4415</v>
      </c>
      <c r="K505" s="20">
        <v>0</v>
      </c>
      <c r="L505" s="20" t="s">
        <v>4416</v>
      </c>
      <c r="M505" s="20">
        <v>5</v>
      </c>
      <c r="N505" s="20">
        <v>1</v>
      </c>
      <c r="O505" s="20">
        <v>100</v>
      </c>
      <c r="P505" s="20">
        <v>1</v>
      </c>
      <c r="Q505" s="20">
        <v>2</v>
      </c>
      <c r="R505" s="20">
        <v>24.5</v>
      </c>
      <c r="S505" s="20">
        <v>1</v>
      </c>
      <c r="T505" s="55">
        <v>45107</v>
      </c>
      <c r="U505" s="20"/>
      <c r="V505" s="8"/>
      <c r="W505" s="8"/>
      <c r="X505" s="8"/>
    </row>
    <row r="506" spans="1:396" s="83" customFormat="1">
      <c r="A506" s="25" t="s">
        <v>4417</v>
      </c>
      <c r="B506" s="25" t="s">
        <v>4417</v>
      </c>
      <c r="C506" s="25" t="s">
        <v>294</v>
      </c>
      <c r="D506" s="25">
        <v>5</v>
      </c>
      <c r="E506" s="25" t="s">
        <v>382</v>
      </c>
      <c r="F506" s="25" t="s">
        <v>4418</v>
      </c>
      <c r="G506" s="25">
        <v>5</v>
      </c>
      <c r="H506" s="25" t="s">
        <v>382</v>
      </c>
      <c r="I506" s="25">
        <v>5.9</v>
      </c>
      <c r="J506" s="25" t="s">
        <v>4418</v>
      </c>
      <c r="K506" s="25">
        <v>0</v>
      </c>
      <c r="L506" s="25" t="s">
        <v>4416</v>
      </c>
      <c r="M506" s="25">
        <v>5</v>
      </c>
      <c r="N506" s="25">
        <v>1</v>
      </c>
      <c r="O506" s="25">
        <v>100</v>
      </c>
      <c r="P506" s="25">
        <v>1</v>
      </c>
      <c r="Q506" s="25">
        <v>2</v>
      </c>
      <c r="R506" s="25">
        <v>29.5</v>
      </c>
      <c r="S506" s="25">
        <v>1</v>
      </c>
      <c r="T506" s="61">
        <v>45107</v>
      </c>
      <c r="U506" s="25"/>
      <c r="V506" s="8"/>
      <c r="W506" s="8"/>
      <c r="X506" s="8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</row>
    <row r="507" spans="1:396">
      <c r="A507" s="20" t="s">
        <v>4417</v>
      </c>
      <c r="B507" s="20" t="s">
        <v>4419</v>
      </c>
      <c r="C507" s="20" t="s">
        <v>294</v>
      </c>
      <c r="D507" s="20">
        <v>20</v>
      </c>
      <c r="E507" s="20" t="s">
        <v>295</v>
      </c>
      <c r="F507" s="20" t="s">
        <v>4420</v>
      </c>
      <c r="G507" s="20">
        <v>20</v>
      </c>
      <c r="H507" s="20" t="s">
        <v>295</v>
      </c>
      <c r="I507" s="20">
        <v>1.71</v>
      </c>
      <c r="J507" s="20" t="s">
        <v>4420</v>
      </c>
      <c r="K507" s="20">
        <v>0</v>
      </c>
      <c r="L507" s="20" t="s">
        <v>3978</v>
      </c>
      <c r="M507" s="20">
        <v>20</v>
      </c>
      <c r="N507" s="20">
        <v>1</v>
      </c>
      <c r="O507" s="20">
        <v>100</v>
      </c>
      <c r="P507" s="20">
        <v>1</v>
      </c>
      <c r="Q507" s="20">
        <v>2</v>
      </c>
      <c r="R507" s="20">
        <v>34.25</v>
      </c>
      <c r="S507" s="20">
        <v>1</v>
      </c>
      <c r="T507" s="55">
        <v>45107</v>
      </c>
      <c r="U507" s="20"/>
      <c r="V507" s="8"/>
      <c r="W507" s="8"/>
      <c r="X507" s="8"/>
    </row>
    <row r="508" spans="1:396" s="83" customFormat="1">
      <c r="A508" s="25" t="s">
        <v>4421</v>
      </c>
      <c r="B508" s="25" t="s">
        <v>4421</v>
      </c>
      <c r="C508" s="25" t="s">
        <v>294</v>
      </c>
      <c r="D508" s="25">
        <v>20</v>
      </c>
      <c r="E508" s="25" t="s">
        <v>295</v>
      </c>
      <c r="F508" s="25" t="s">
        <v>4422</v>
      </c>
      <c r="G508" s="25">
        <v>20</v>
      </c>
      <c r="H508" s="25" t="s">
        <v>295</v>
      </c>
      <c r="I508" s="25">
        <v>1.71</v>
      </c>
      <c r="J508" s="25" t="s">
        <v>4422</v>
      </c>
      <c r="K508" s="25">
        <v>0</v>
      </c>
      <c r="L508" s="25" t="s">
        <v>3978</v>
      </c>
      <c r="M508" s="25">
        <v>20</v>
      </c>
      <c r="N508" s="25">
        <v>1</v>
      </c>
      <c r="O508" s="25">
        <v>100</v>
      </c>
      <c r="P508" s="25">
        <v>1</v>
      </c>
      <c r="Q508" s="25">
        <v>2</v>
      </c>
      <c r="R508" s="25">
        <v>34.25</v>
      </c>
      <c r="S508" s="25">
        <v>1</v>
      </c>
      <c r="T508" s="61">
        <v>45107</v>
      </c>
      <c r="U508" s="25"/>
      <c r="V508" s="8"/>
      <c r="W508" s="8"/>
      <c r="X508" s="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</row>
    <row r="509" spans="1:396">
      <c r="A509" s="20" t="s">
        <v>4423</v>
      </c>
      <c r="B509" s="20" t="s">
        <v>4424</v>
      </c>
      <c r="C509" s="20" t="s">
        <v>294</v>
      </c>
      <c r="D509" s="20">
        <v>2.5</v>
      </c>
      <c r="E509" s="20" t="s">
        <v>382</v>
      </c>
      <c r="F509" s="20" t="s">
        <v>4425</v>
      </c>
      <c r="G509" s="20">
        <v>2.5</v>
      </c>
      <c r="H509" s="20" t="s">
        <v>382</v>
      </c>
      <c r="I509" s="20">
        <v>1.7</v>
      </c>
      <c r="J509" s="20" t="s">
        <v>4425</v>
      </c>
      <c r="K509" s="20">
        <v>0</v>
      </c>
      <c r="L509" s="20" t="s">
        <v>3761</v>
      </c>
      <c r="M509" s="20">
        <v>3</v>
      </c>
      <c r="N509" s="20">
        <v>1</v>
      </c>
      <c r="O509" s="20">
        <v>100</v>
      </c>
      <c r="P509" s="20">
        <v>1</v>
      </c>
      <c r="Q509" s="20">
        <v>2</v>
      </c>
      <c r="R509" s="20">
        <v>5.09</v>
      </c>
      <c r="S509" s="20">
        <v>1</v>
      </c>
      <c r="T509" s="55">
        <v>45107</v>
      </c>
      <c r="U509" s="20"/>
      <c r="V509" s="8"/>
      <c r="W509" s="8"/>
      <c r="X509" s="8"/>
    </row>
    <row r="510" spans="1:396" s="83" customFormat="1">
      <c r="A510" s="25" t="s">
        <v>4423</v>
      </c>
      <c r="B510" s="25" t="s">
        <v>4423</v>
      </c>
      <c r="C510" s="25" t="s">
        <v>294</v>
      </c>
      <c r="D510" s="25">
        <v>5</v>
      </c>
      <c r="E510" s="25" t="s">
        <v>382</v>
      </c>
      <c r="F510" s="25" t="s">
        <v>4426</v>
      </c>
      <c r="G510" s="25">
        <v>5</v>
      </c>
      <c r="H510" s="25" t="s">
        <v>382</v>
      </c>
      <c r="I510" s="25">
        <v>1.85</v>
      </c>
      <c r="J510" s="25" t="s">
        <v>4426</v>
      </c>
      <c r="K510" s="25">
        <v>0</v>
      </c>
      <c r="L510" s="25" t="s">
        <v>4060</v>
      </c>
      <c r="M510" s="25">
        <v>5</v>
      </c>
      <c r="N510" s="25">
        <v>1</v>
      </c>
      <c r="O510" s="25">
        <v>100</v>
      </c>
      <c r="P510" s="25">
        <v>1</v>
      </c>
      <c r="Q510" s="25">
        <v>2</v>
      </c>
      <c r="R510" s="25">
        <v>9.25</v>
      </c>
      <c r="S510" s="25">
        <v>1</v>
      </c>
      <c r="T510" s="61">
        <v>45107</v>
      </c>
      <c r="U510" s="25"/>
      <c r="V510" s="8"/>
      <c r="W510" s="8"/>
      <c r="X510" s="8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</row>
    <row r="511" spans="1:396">
      <c r="A511" s="20" t="s">
        <v>4423</v>
      </c>
      <c r="B511" s="20" t="s">
        <v>4427</v>
      </c>
      <c r="C511" s="20" t="s">
        <v>294</v>
      </c>
      <c r="D511" s="20">
        <v>2.5</v>
      </c>
      <c r="E511" s="20" t="s">
        <v>382</v>
      </c>
      <c r="F511" s="20" t="s">
        <v>4428</v>
      </c>
      <c r="G511" s="20">
        <v>2.5</v>
      </c>
      <c r="H511" s="20" t="s">
        <v>382</v>
      </c>
      <c r="I511" s="20">
        <v>1.82</v>
      </c>
      <c r="J511" s="20" t="s">
        <v>4428</v>
      </c>
      <c r="K511" s="20">
        <v>0</v>
      </c>
      <c r="L511" s="20" t="s">
        <v>4429</v>
      </c>
      <c r="M511" s="20">
        <v>3</v>
      </c>
      <c r="N511" s="20">
        <v>1</v>
      </c>
      <c r="O511" s="20">
        <v>100</v>
      </c>
      <c r="P511" s="20">
        <v>1</v>
      </c>
      <c r="Q511" s="20">
        <v>2</v>
      </c>
      <c r="R511" s="20">
        <v>5.45</v>
      </c>
      <c r="S511" s="20">
        <v>1</v>
      </c>
      <c r="T511" s="55">
        <v>45107</v>
      </c>
      <c r="U511" s="20"/>
      <c r="V511" s="8"/>
      <c r="W511" s="8"/>
      <c r="X511" s="8"/>
    </row>
    <row r="512" spans="1:396" s="83" customFormat="1">
      <c r="A512" s="25" t="s">
        <v>4423</v>
      </c>
      <c r="B512" s="25" t="s">
        <v>4430</v>
      </c>
      <c r="C512" s="25" t="s">
        <v>294</v>
      </c>
      <c r="D512" s="25">
        <v>5</v>
      </c>
      <c r="E512" s="25" t="s">
        <v>382</v>
      </c>
      <c r="F512" s="25" t="s">
        <v>4431</v>
      </c>
      <c r="G512" s="25">
        <v>5</v>
      </c>
      <c r="H512" s="25" t="s">
        <v>382</v>
      </c>
      <c r="I512" s="25">
        <v>1.98</v>
      </c>
      <c r="J512" s="25" t="s">
        <v>4431</v>
      </c>
      <c r="K512" s="25">
        <v>0</v>
      </c>
      <c r="L512" s="25" t="s">
        <v>4432</v>
      </c>
      <c r="M512" s="25">
        <v>5</v>
      </c>
      <c r="N512" s="25">
        <v>1</v>
      </c>
      <c r="O512" s="25">
        <v>100</v>
      </c>
      <c r="P512" s="25">
        <v>1</v>
      </c>
      <c r="Q512" s="25">
        <v>2</v>
      </c>
      <c r="R512" s="25">
        <v>9.9</v>
      </c>
      <c r="S512" s="25">
        <v>1</v>
      </c>
      <c r="T512" s="61">
        <v>45107</v>
      </c>
      <c r="U512" s="25"/>
      <c r="V512" s="8"/>
      <c r="W512" s="8"/>
      <c r="X512" s="8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</row>
    <row r="513" spans="1:396">
      <c r="A513" s="20" t="s">
        <v>4433</v>
      </c>
      <c r="B513" s="20" t="s">
        <v>4433</v>
      </c>
      <c r="C513" s="20" t="s">
        <v>294</v>
      </c>
      <c r="D513" s="20">
        <v>2.27</v>
      </c>
      <c r="E513" s="20" t="s">
        <v>382</v>
      </c>
      <c r="F513" s="20" t="s">
        <v>4434</v>
      </c>
      <c r="G513" s="20">
        <v>2.27</v>
      </c>
      <c r="H513" s="20" t="s">
        <v>382</v>
      </c>
      <c r="I513" s="20">
        <v>4.18</v>
      </c>
      <c r="J513" s="20" t="s">
        <v>4434</v>
      </c>
      <c r="K513" s="20">
        <v>0</v>
      </c>
      <c r="L513" s="20" t="s">
        <v>4280</v>
      </c>
      <c r="M513" s="20">
        <v>2</v>
      </c>
      <c r="N513" s="20">
        <v>1</v>
      </c>
      <c r="O513" s="20">
        <v>100</v>
      </c>
      <c r="P513" s="20">
        <v>1</v>
      </c>
      <c r="Q513" s="20">
        <v>2</v>
      </c>
      <c r="R513" s="20">
        <v>8.35</v>
      </c>
      <c r="S513" s="20">
        <v>1</v>
      </c>
      <c r="T513" s="55">
        <v>45107</v>
      </c>
      <c r="U513" s="20"/>
      <c r="V513" s="8"/>
      <c r="W513" s="8"/>
      <c r="X513" s="8"/>
    </row>
    <row r="514" spans="1:396" s="83" customFormat="1">
      <c r="A514" s="25" t="s">
        <v>4435</v>
      </c>
      <c r="B514" s="25" t="s">
        <v>4435</v>
      </c>
      <c r="C514" s="25" t="s">
        <v>294</v>
      </c>
      <c r="D514" s="25">
        <v>40</v>
      </c>
      <c r="E514" s="25" t="s">
        <v>295</v>
      </c>
      <c r="F514" s="25" t="s">
        <v>4436</v>
      </c>
      <c r="G514" s="25">
        <v>40</v>
      </c>
      <c r="H514" s="25" t="s">
        <v>295</v>
      </c>
      <c r="I514" s="25">
        <v>0.53</v>
      </c>
      <c r="J514" s="25" t="s">
        <v>4436</v>
      </c>
      <c r="K514" s="25">
        <v>0</v>
      </c>
      <c r="L514" s="25" t="s">
        <v>4437</v>
      </c>
      <c r="M514" s="25">
        <v>40</v>
      </c>
      <c r="N514" s="25">
        <v>1</v>
      </c>
      <c r="O514" s="25">
        <v>100</v>
      </c>
      <c r="P514" s="25">
        <v>1</v>
      </c>
      <c r="Q514" s="25">
        <v>2</v>
      </c>
      <c r="R514" s="25">
        <v>21</v>
      </c>
      <c r="S514" s="25">
        <v>1</v>
      </c>
      <c r="T514" s="61">
        <v>45107</v>
      </c>
      <c r="U514" s="25"/>
      <c r="V514" s="8"/>
      <c r="W514" s="8"/>
      <c r="X514" s="8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</row>
    <row r="515" spans="1:396">
      <c r="A515" s="20" t="s">
        <v>4438</v>
      </c>
      <c r="B515" s="20" t="s">
        <v>4438</v>
      </c>
      <c r="C515" s="20" t="s">
        <v>294</v>
      </c>
      <c r="D515" s="20">
        <v>2.5</v>
      </c>
      <c r="E515" s="20" t="s">
        <v>382</v>
      </c>
      <c r="F515" s="20" t="s">
        <v>4439</v>
      </c>
      <c r="G515" s="20">
        <v>2.5</v>
      </c>
      <c r="H515" s="20" t="s">
        <v>382</v>
      </c>
      <c r="I515" s="20">
        <v>2.74</v>
      </c>
      <c r="J515" s="20" t="s">
        <v>4439</v>
      </c>
      <c r="K515" s="20">
        <v>0</v>
      </c>
      <c r="L515" s="20" t="s">
        <v>3984</v>
      </c>
      <c r="M515" s="20">
        <v>3</v>
      </c>
      <c r="N515" s="20">
        <v>1</v>
      </c>
      <c r="O515" s="20">
        <v>100</v>
      </c>
      <c r="P515" s="20">
        <v>1</v>
      </c>
      <c r="Q515" s="20">
        <v>2</v>
      </c>
      <c r="R515" s="20">
        <v>8.2200000000000006</v>
      </c>
      <c r="S515" s="20">
        <v>1</v>
      </c>
      <c r="T515" s="55">
        <v>45107</v>
      </c>
      <c r="U515" s="20"/>
      <c r="V515" s="8"/>
      <c r="W515" s="8"/>
      <c r="X515" s="8"/>
    </row>
    <row r="516" spans="1:396" s="83" customFormat="1">
      <c r="A516" s="25" t="s">
        <v>4440</v>
      </c>
      <c r="B516" s="25" t="s">
        <v>4440</v>
      </c>
      <c r="C516" s="25" t="s">
        <v>294</v>
      </c>
      <c r="D516" s="25">
        <v>20</v>
      </c>
      <c r="E516" s="25" t="s">
        <v>295</v>
      </c>
      <c r="F516" s="25" t="s">
        <v>4441</v>
      </c>
      <c r="G516" s="25">
        <v>20</v>
      </c>
      <c r="H516" s="25" t="s">
        <v>295</v>
      </c>
      <c r="I516" s="25">
        <v>1.71</v>
      </c>
      <c r="J516" s="25" t="s">
        <v>4441</v>
      </c>
      <c r="K516" s="25">
        <v>0</v>
      </c>
      <c r="L516" s="25" t="s">
        <v>3978</v>
      </c>
      <c r="M516" s="25">
        <v>20</v>
      </c>
      <c r="N516" s="25">
        <v>1</v>
      </c>
      <c r="O516" s="25">
        <v>100</v>
      </c>
      <c r="P516" s="25">
        <v>1</v>
      </c>
      <c r="Q516" s="25">
        <v>2</v>
      </c>
      <c r="R516" s="25">
        <v>34.25</v>
      </c>
      <c r="S516" s="25">
        <v>1</v>
      </c>
      <c r="T516" s="61">
        <v>45107</v>
      </c>
      <c r="U516" s="25"/>
      <c r="V516" s="8"/>
      <c r="W516" s="8"/>
      <c r="X516" s="8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</row>
    <row r="517" spans="1:396">
      <c r="A517" s="20" t="s">
        <v>4442</v>
      </c>
      <c r="B517" s="20" t="s">
        <v>4442</v>
      </c>
      <c r="C517" s="20" t="s">
        <v>294</v>
      </c>
      <c r="D517" s="20">
        <v>5</v>
      </c>
      <c r="E517" s="20" t="s">
        <v>382</v>
      </c>
      <c r="F517" s="20" t="s">
        <v>4443</v>
      </c>
      <c r="G517" s="20">
        <v>5</v>
      </c>
      <c r="H517" s="20" t="s">
        <v>382</v>
      </c>
      <c r="I517" s="20">
        <v>4.5</v>
      </c>
      <c r="J517" s="20" t="s">
        <v>4443</v>
      </c>
      <c r="K517" s="20">
        <v>0</v>
      </c>
      <c r="L517" s="20" t="s">
        <v>4416</v>
      </c>
      <c r="M517" s="20">
        <v>5</v>
      </c>
      <c r="N517" s="20">
        <v>1</v>
      </c>
      <c r="O517" s="20">
        <v>100</v>
      </c>
      <c r="P517" s="20">
        <v>1</v>
      </c>
      <c r="Q517" s="20">
        <v>2</v>
      </c>
      <c r="R517" s="20">
        <v>22.5</v>
      </c>
      <c r="S517" s="20">
        <v>1</v>
      </c>
      <c r="T517" s="55">
        <v>45107</v>
      </c>
      <c r="U517" s="20"/>
      <c r="V517" s="8"/>
      <c r="W517" s="8"/>
      <c r="X517" s="8"/>
    </row>
    <row r="518" spans="1:396" s="83" customFormat="1">
      <c r="A518" s="25" t="s">
        <v>4444</v>
      </c>
      <c r="B518" s="25" t="s">
        <v>4444</v>
      </c>
      <c r="C518" s="25" t="s">
        <v>294</v>
      </c>
      <c r="D518" s="25">
        <v>50</v>
      </c>
      <c r="E518" s="25" t="s">
        <v>295</v>
      </c>
      <c r="F518" s="25" t="s">
        <v>4445</v>
      </c>
      <c r="G518" s="25">
        <v>50</v>
      </c>
      <c r="H518" s="25" t="s">
        <v>295</v>
      </c>
      <c r="I518" s="25">
        <v>0.19</v>
      </c>
      <c r="J518" s="25" t="s">
        <v>4445</v>
      </c>
      <c r="K518" s="25">
        <v>0</v>
      </c>
      <c r="L518" s="25" t="s">
        <v>4446</v>
      </c>
      <c r="M518" s="25">
        <v>50</v>
      </c>
      <c r="N518" s="25">
        <v>1</v>
      </c>
      <c r="O518" s="25">
        <v>100</v>
      </c>
      <c r="P518" s="25">
        <v>1</v>
      </c>
      <c r="Q518" s="25">
        <v>2</v>
      </c>
      <c r="R518" s="25">
        <v>9.59</v>
      </c>
      <c r="S518" s="25">
        <v>1</v>
      </c>
      <c r="T518" s="61">
        <v>45107</v>
      </c>
      <c r="U518" s="25"/>
      <c r="V518" s="8"/>
      <c r="W518" s="8"/>
      <c r="X518" s="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</row>
    <row r="519" spans="1:396">
      <c r="A519" s="20" t="s">
        <v>4447</v>
      </c>
      <c r="B519" s="20" t="s">
        <v>4447</v>
      </c>
      <c r="C519" s="20" t="s">
        <v>294</v>
      </c>
      <c r="D519" s="20">
        <v>25</v>
      </c>
      <c r="E519" s="20" t="s">
        <v>382</v>
      </c>
      <c r="F519" s="20" t="s">
        <v>4448</v>
      </c>
      <c r="G519" s="20">
        <v>25</v>
      </c>
      <c r="H519" s="20" t="s">
        <v>382</v>
      </c>
      <c r="I519" s="20">
        <v>0.62</v>
      </c>
      <c r="J519" s="20" t="s">
        <v>4448</v>
      </c>
      <c r="K519" s="20">
        <v>0</v>
      </c>
      <c r="L519" s="20" t="s">
        <v>2727</v>
      </c>
      <c r="M519" s="20">
        <v>25</v>
      </c>
      <c r="N519" s="20">
        <v>1</v>
      </c>
      <c r="O519" s="20">
        <v>100</v>
      </c>
      <c r="P519" s="20">
        <v>1</v>
      </c>
      <c r="Q519" s="20">
        <v>2</v>
      </c>
      <c r="R519" s="20">
        <v>15.5</v>
      </c>
      <c r="S519" s="20">
        <v>1</v>
      </c>
      <c r="T519" s="55">
        <v>45107</v>
      </c>
      <c r="U519" s="20"/>
      <c r="V519" s="8"/>
      <c r="W519" s="8"/>
      <c r="X519" s="8"/>
    </row>
    <row r="520" spans="1:396" s="83" customFormat="1">
      <c r="A520" s="25" t="s">
        <v>4449</v>
      </c>
      <c r="B520" s="25" t="s">
        <v>4449</v>
      </c>
      <c r="C520" s="25" t="s">
        <v>294</v>
      </c>
      <c r="D520" s="25">
        <v>10</v>
      </c>
      <c r="E520" s="25" t="s">
        <v>382</v>
      </c>
      <c r="F520" s="25" t="s">
        <v>4450</v>
      </c>
      <c r="G520" s="25">
        <v>10</v>
      </c>
      <c r="H520" s="25" t="s">
        <v>382</v>
      </c>
      <c r="I520" s="25">
        <v>0.8</v>
      </c>
      <c r="J520" s="25" t="s">
        <v>4450</v>
      </c>
      <c r="K520" s="25">
        <v>0</v>
      </c>
      <c r="L520" s="25" t="s">
        <v>2597</v>
      </c>
      <c r="M520" s="25">
        <v>10</v>
      </c>
      <c r="N520" s="25">
        <v>1</v>
      </c>
      <c r="O520" s="25">
        <v>100</v>
      </c>
      <c r="P520" s="25">
        <v>1</v>
      </c>
      <c r="Q520" s="25">
        <v>2</v>
      </c>
      <c r="R520" s="25">
        <v>8</v>
      </c>
      <c r="S520" s="25">
        <v>1</v>
      </c>
      <c r="T520" s="61">
        <v>45107</v>
      </c>
      <c r="U520" s="25"/>
      <c r="V520" s="8"/>
      <c r="W520" s="8"/>
      <c r="X520" s="8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</row>
    <row r="521" spans="1:396">
      <c r="A521" s="20" t="s">
        <v>4451</v>
      </c>
      <c r="B521" s="20" t="s">
        <v>4451</v>
      </c>
      <c r="C521" s="20" t="s">
        <v>294</v>
      </c>
      <c r="D521" s="20">
        <v>10</v>
      </c>
      <c r="E521" s="20" t="s">
        <v>382</v>
      </c>
      <c r="F521" s="20" t="s">
        <v>4452</v>
      </c>
      <c r="G521" s="20">
        <v>10</v>
      </c>
      <c r="H521" s="20" t="s">
        <v>382</v>
      </c>
      <c r="I521" s="20">
        <v>1.23</v>
      </c>
      <c r="J521" s="20" t="s">
        <v>4452</v>
      </c>
      <c r="K521" s="20">
        <v>0</v>
      </c>
      <c r="L521" s="20" t="s">
        <v>2597</v>
      </c>
      <c r="M521" s="20">
        <v>10</v>
      </c>
      <c r="N521" s="20">
        <v>1</v>
      </c>
      <c r="O521" s="20">
        <v>100</v>
      </c>
      <c r="P521" s="20">
        <v>1</v>
      </c>
      <c r="Q521" s="20">
        <v>2</v>
      </c>
      <c r="R521" s="20">
        <v>12.33</v>
      </c>
      <c r="S521" s="20">
        <v>1</v>
      </c>
      <c r="T521" s="55">
        <v>45107</v>
      </c>
      <c r="U521" s="20"/>
      <c r="V521" s="8"/>
      <c r="W521" s="8"/>
      <c r="X521" s="8"/>
    </row>
    <row r="522" spans="1:396" s="83" customFormat="1">
      <c r="A522" s="25" t="s">
        <v>998</v>
      </c>
      <c r="B522" s="25" t="s">
        <v>998</v>
      </c>
      <c r="C522" s="25" t="s">
        <v>294</v>
      </c>
      <c r="D522" s="25">
        <v>1</v>
      </c>
      <c r="E522" s="25" t="s">
        <v>295</v>
      </c>
      <c r="F522" s="25" t="s">
        <v>4453</v>
      </c>
      <c r="G522" s="25">
        <v>1</v>
      </c>
      <c r="H522" s="25" t="s">
        <v>295</v>
      </c>
      <c r="I522" s="25">
        <v>6.5</v>
      </c>
      <c r="J522" s="25" t="s">
        <v>4453</v>
      </c>
      <c r="K522" s="25">
        <v>0</v>
      </c>
      <c r="L522" s="25" t="s">
        <v>3934</v>
      </c>
      <c r="M522" s="25">
        <v>1</v>
      </c>
      <c r="N522" s="25">
        <v>1</v>
      </c>
      <c r="O522" s="25">
        <v>100</v>
      </c>
      <c r="P522" s="25">
        <v>1</v>
      </c>
      <c r="Q522" s="25">
        <v>2</v>
      </c>
      <c r="R522" s="25">
        <v>6.5</v>
      </c>
      <c r="S522" s="25">
        <v>1</v>
      </c>
      <c r="T522" s="61">
        <v>45107</v>
      </c>
      <c r="U522" s="25"/>
      <c r="V522" s="8"/>
      <c r="W522" s="8"/>
      <c r="X522" s="8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</row>
    <row r="523" spans="1:396">
      <c r="A523" s="20" t="s">
        <v>4454</v>
      </c>
      <c r="B523" s="20" t="s">
        <v>4454</v>
      </c>
      <c r="C523" s="20" t="s">
        <v>294</v>
      </c>
      <c r="D523" s="20">
        <v>2.5</v>
      </c>
      <c r="E523" s="20" t="s">
        <v>382</v>
      </c>
      <c r="F523" s="20" t="s">
        <v>4455</v>
      </c>
      <c r="G523" s="20">
        <v>2.5</v>
      </c>
      <c r="H523" s="20" t="s">
        <v>382</v>
      </c>
      <c r="I523" s="20">
        <v>3.07</v>
      </c>
      <c r="J523" s="20" t="s">
        <v>4455</v>
      </c>
      <c r="K523" s="20">
        <v>0</v>
      </c>
      <c r="L523" s="20" t="s">
        <v>3984</v>
      </c>
      <c r="M523" s="20">
        <v>3</v>
      </c>
      <c r="N523" s="20">
        <v>1</v>
      </c>
      <c r="O523" s="20">
        <v>100</v>
      </c>
      <c r="P523" s="20">
        <v>1</v>
      </c>
      <c r="Q523" s="20">
        <v>2</v>
      </c>
      <c r="R523" s="20">
        <v>9.1999999999999993</v>
      </c>
      <c r="S523" s="20">
        <v>1</v>
      </c>
      <c r="T523" s="55">
        <v>45107</v>
      </c>
      <c r="U523" s="20"/>
      <c r="V523" s="8"/>
      <c r="W523" s="8"/>
      <c r="X523" s="8"/>
    </row>
    <row r="524" spans="1:396" s="83" customFormat="1">
      <c r="A524" s="25" t="s">
        <v>4456</v>
      </c>
      <c r="B524" s="25" t="s">
        <v>4456</v>
      </c>
      <c r="C524" s="25" t="s">
        <v>294</v>
      </c>
      <c r="D524" s="25">
        <v>2.5</v>
      </c>
      <c r="E524" s="25" t="s">
        <v>382</v>
      </c>
      <c r="F524" s="25" t="s">
        <v>4457</v>
      </c>
      <c r="G524" s="25">
        <v>2.5</v>
      </c>
      <c r="H524" s="25" t="s">
        <v>382</v>
      </c>
      <c r="I524" s="25">
        <v>2.83</v>
      </c>
      <c r="J524" s="25" t="s">
        <v>4457</v>
      </c>
      <c r="K524" s="25">
        <v>0</v>
      </c>
      <c r="L524" s="25" t="s">
        <v>3761</v>
      </c>
      <c r="M524" s="25">
        <v>3</v>
      </c>
      <c r="N524" s="25">
        <v>1</v>
      </c>
      <c r="O524" s="25">
        <v>100</v>
      </c>
      <c r="P524" s="25">
        <v>1</v>
      </c>
      <c r="Q524" s="25">
        <v>2</v>
      </c>
      <c r="R524" s="25">
        <v>8.5</v>
      </c>
      <c r="S524" s="25">
        <v>1</v>
      </c>
      <c r="T524" s="61">
        <v>45107</v>
      </c>
      <c r="U524" s="25"/>
      <c r="V524" s="8"/>
      <c r="W524" s="8"/>
      <c r="X524" s="8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</row>
    <row r="525" spans="1:396">
      <c r="A525" s="20" t="s">
        <v>264</v>
      </c>
      <c r="B525" s="20" t="s">
        <v>264</v>
      </c>
      <c r="C525" s="20" t="s">
        <v>294</v>
      </c>
      <c r="D525" s="20">
        <v>5</v>
      </c>
      <c r="E525" s="20" t="s">
        <v>382</v>
      </c>
      <c r="F525" s="20" t="s">
        <v>4458</v>
      </c>
      <c r="G525" s="20">
        <v>5</v>
      </c>
      <c r="H525" s="20" t="s">
        <v>382</v>
      </c>
      <c r="I525" s="20">
        <v>3.97</v>
      </c>
      <c r="J525" s="20" t="s">
        <v>4458</v>
      </c>
      <c r="K525" s="20">
        <v>0</v>
      </c>
      <c r="L525" s="20" t="s">
        <v>4203</v>
      </c>
      <c r="M525" s="20">
        <v>5</v>
      </c>
      <c r="N525" s="20">
        <v>1</v>
      </c>
      <c r="O525" s="20">
        <v>100</v>
      </c>
      <c r="P525" s="20">
        <v>1</v>
      </c>
      <c r="Q525" s="20">
        <v>2</v>
      </c>
      <c r="R525" s="20">
        <v>19.86</v>
      </c>
      <c r="S525" s="20">
        <v>1</v>
      </c>
      <c r="T525" s="55">
        <v>45107</v>
      </c>
      <c r="U525" s="20"/>
      <c r="V525" s="8"/>
      <c r="W525" s="8"/>
      <c r="X525" s="8"/>
    </row>
    <row r="526" spans="1:396" s="83" customFormat="1">
      <c r="A526" s="25" t="s">
        <v>4459</v>
      </c>
      <c r="B526" s="25" t="s">
        <v>4459</v>
      </c>
      <c r="C526" s="25" t="s">
        <v>294</v>
      </c>
      <c r="D526" s="25">
        <v>2.5</v>
      </c>
      <c r="E526" s="25" t="s">
        <v>382</v>
      </c>
      <c r="F526" s="25" t="s">
        <v>4460</v>
      </c>
      <c r="G526" s="25">
        <v>2.5</v>
      </c>
      <c r="H526" s="25" t="s">
        <v>382</v>
      </c>
      <c r="I526" s="25">
        <v>1.33</v>
      </c>
      <c r="J526" s="25" t="s">
        <v>4460</v>
      </c>
      <c r="K526" s="25">
        <v>0</v>
      </c>
      <c r="L526" s="25" t="s">
        <v>4429</v>
      </c>
      <c r="M526" s="25">
        <v>3</v>
      </c>
      <c r="N526" s="25">
        <v>1</v>
      </c>
      <c r="O526" s="25">
        <v>100</v>
      </c>
      <c r="P526" s="25">
        <v>1</v>
      </c>
      <c r="Q526" s="25">
        <v>2</v>
      </c>
      <c r="R526" s="25">
        <v>4</v>
      </c>
      <c r="S526" s="25">
        <v>1</v>
      </c>
      <c r="T526" s="61">
        <v>45107</v>
      </c>
      <c r="U526" s="25"/>
      <c r="V526" s="8"/>
      <c r="W526" s="8"/>
      <c r="X526" s="8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</row>
    <row r="527" spans="1:396">
      <c r="A527" s="20" t="s">
        <v>4461</v>
      </c>
      <c r="B527" s="20" t="s">
        <v>4462</v>
      </c>
      <c r="C527" s="20" t="s">
        <v>294</v>
      </c>
      <c r="D527" s="20">
        <v>5</v>
      </c>
      <c r="E527" s="20" t="s">
        <v>382</v>
      </c>
      <c r="F527" s="20" t="s">
        <v>4463</v>
      </c>
      <c r="G527" s="20">
        <v>5</v>
      </c>
      <c r="H527" s="20" t="s">
        <v>382</v>
      </c>
      <c r="I527" s="20">
        <v>1.4</v>
      </c>
      <c r="J527" s="20" t="s">
        <v>4463</v>
      </c>
      <c r="K527" s="20">
        <v>0</v>
      </c>
      <c r="L527" s="20" t="s">
        <v>3771</v>
      </c>
      <c r="M527" s="20">
        <v>5</v>
      </c>
      <c r="N527" s="20">
        <v>1</v>
      </c>
      <c r="O527" s="20">
        <v>100</v>
      </c>
      <c r="P527" s="20">
        <v>1</v>
      </c>
      <c r="Q527" s="20">
        <v>2</v>
      </c>
      <c r="R527" s="20">
        <v>7</v>
      </c>
      <c r="S527" s="20">
        <v>0</v>
      </c>
      <c r="T527" s="55">
        <v>44986</v>
      </c>
      <c r="U527" s="20"/>
      <c r="V527" s="8"/>
      <c r="W527" s="8"/>
      <c r="X527" s="8"/>
    </row>
    <row r="528" spans="1:396" s="83" customFormat="1">
      <c r="A528" s="25" t="s">
        <v>3083</v>
      </c>
      <c r="B528" s="25" t="s">
        <v>4464</v>
      </c>
      <c r="C528" s="25" t="s">
        <v>294</v>
      </c>
      <c r="D528" s="25">
        <v>180</v>
      </c>
      <c r="E528" s="25" t="s">
        <v>295</v>
      </c>
      <c r="F528" s="25" t="s">
        <v>4465</v>
      </c>
      <c r="G528" s="25">
        <v>180</v>
      </c>
      <c r="H528" s="25" t="s">
        <v>295</v>
      </c>
      <c r="I528" s="25">
        <v>0.14000000000000001</v>
      </c>
      <c r="J528" s="25" t="s">
        <v>4465</v>
      </c>
      <c r="K528" s="25">
        <v>0</v>
      </c>
      <c r="L528" s="25" t="s">
        <v>4466</v>
      </c>
      <c r="M528" s="25">
        <v>180</v>
      </c>
      <c r="N528" s="25">
        <v>1</v>
      </c>
      <c r="O528" s="25">
        <v>100</v>
      </c>
      <c r="P528" s="25">
        <v>1</v>
      </c>
      <c r="Q528" s="25">
        <v>2</v>
      </c>
      <c r="R528" s="25">
        <v>24.66</v>
      </c>
      <c r="S528" s="25">
        <v>0</v>
      </c>
      <c r="T528" s="61">
        <v>45046</v>
      </c>
      <c r="U528" s="25"/>
      <c r="V528" s="8"/>
      <c r="W528" s="8"/>
      <c r="X528" s="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</row>
    <row r="529" spans="1:396">
      <c r="A529" s="20" t="s">
        <v>3748</v>
      </c>
      <c r="B529" s="20" t="s">
        <v>4467</v>
      </c>
      <c r="C529" s="20" t="s">
        <v>294</v>
      </c>
      <c r="D529" s="20">
        <v>360</v>
      </c>
      <c r="E529" s="20" t="s">
        <v>295</v>
      </c>
      <c r="F529" s="20" t="s">
        <v>4468</v>
      </c>
      <c r="G529" s="20">
        <v>360</v>
      </c>
      <c r="H529" s="20" t="s">
        <v>295</v>
      </c>
      <c r="I529" s="20">
        <v>0</v>
      </c>
      <c r="J529" s="20" t="s">
        <v>4468</v>
      </c>
      <c r="K529" s="20">
        <v>0</v>
      </c>
      <c r="L529" s="20" t="s">
        <v>3803</v>
      </c>
      <c r="M529" s="20">
        <v>360</v>
      </c>
      <c r="N529" s="20">
        <v>1</v>
      </c>
      <c r="O529" s="20">
        <v>1000</v>
      </c>
      <c r="P529" s="20">
        <v>1</v>
      </c>
      <c r="Q529" s="20">
        <v>2</v>
      </c>
      <c r="R529" s="20">
        <v>0</v>
      </c>
      <c r="S529" s="20">
        <v>0</v>
      </c>
      <c r="T529" s="55">
        <v>44986</v>
      </c>
      <c r="U529" s="20"/>
      <c r="V529" s="8"/>
      <c r="W529" s="8"/>
      <c r="X529" s="8"/>
    </row>
    <row r="530" spans="1:396" s="83" customFormat="1">
      <c r="A530" s="25" t="s">
        <v>4469</v>
      </c>
      <c r="B530" s="25" t="s">
        <v>4470</v>
      </c>
      <c r="C530" s="25" t="s">
        <v>294</v>
      </c>
      <c r="D530" s="25">
        <v>10</v>
      </c>
      <c r="E530" s="25" t="s">
        <v>1823</v>
      </c>
      <c r="F530" s="25" t="s">
        <v>4471</v>
      </c>
      <c r="G530" s="25">
        <v>10</v>
      </c>
      <c r="H530" s="25" t="s">
        <v>329</v>
      </c>
      <c r="I530" s="25">
        <v>0</v>
      </c>
      <c r="J530" s="25" t="s">
        <v>4471</v>
      </c>
      <c r="K530" s="25">
        <v>0</v>
      </c>
      <c r="L530" s="25" t="s">
        <v>4472</v>
      </c>
      <c r="M530" s="25">
        <v>10</v>
      </c>
      <c r="N530" s="25">
        <v>1</v>
      </c>
      <c r="O530" s="25">
        <v>1000</v>
      </c>
      <c r="P530" s="25">
        <v>1</v>
      </c>
      <c r="Q530" s="25">
        <v>2</v>
      </c>
      <c r="R530" s="25">
        <v>0</v>
      </c>
      <c r="S530" s="25">
        <v>0</v>
      </c>
      <c r="T530" s="61">
        <v>44986</v>
      </c>
      <c r="U530" s="25"/>
      <c r="V530" s="8"/>
      <c r="W530" s="8"/>
      <c r="X530" s="8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</row>
    <row r="531" spans="1:396">
      <c r="A531" s="20" t="s">
        <v>967</v>
      </c>
      <c r="B531" s="20" t="s">
        <v>4473</v>
      </c>
      <c r="C531" s="20" t="s">
        <v>294</v>
      </c>
      <c r="D531" s="20">
        <v>5</v>
      </c>
      <c r="E531" s="20" t="s">
        <v>1823</v>
      </c>
      <c r="F531" s="20" t="s">
        <v>4474</v>
      </c>
      <c r="G531" s="20">
        <v>5</v>
      </c>
      <c r="H531" s="20" t="s">
        <v>382</v>
      </c>
      <c r="I531" s="20">
        <v>0</v>
      </c>
      <c r="J531" s="20" t="s">
        <v>4474</v>
      </c>
      <c r="K531" s="20">
        <v>0</v>
      </c>
      <c r="L531" s="20" t="s">
        <v>4475</v>
      </c>
      <c r="M531" s="20">
        <v>5</v>
      </c>
      <c r="N531" s="20">
        <v>1</v>
      </c>
      <c r="O531" s="20">
        <v>1000</v>
      </c>
      <c r="P531" s="20">
        <v>1</v>
      </c>
      <c r="Q531" s="20">
        <v>2</v>
      </c>
      <c r="R531" s="20">
        <v>0</v>
      </c>
      <c r="S531" s="20">
        <v>0</v>
      </c>
      <c r="T531" s="55">
        <v>44986</v>
      </c>
      <c r="U531" s="20"/>
      <c r="V531" s="8"/>
      <c r="W531" s="8"/>
      <c r="X531" s="8"/>
    </row>
    <row r="532" spans="1:396" s="83" customFormat="1">
      <c r="A532" s="25" t="s">
        <v>837</v>
      </c>
      <c r="B532" s="25" t="s">
        <v>4476</v>
      </c>
      <c r="C532" s="25" t="s">
        <v>294</v>
      </c>
      <c r="D532" s="25">
        <v>15</v>
      </c>
      <c r="E532" s="25" t="s">
        <v>1823</v>
      </c>
      <c r="F532" s="25" t="s">
        <v>4477</v>
      </c>
      <c r="G532" s="25">
        <v>15</v>
      </c>
      <c r="H532" s="25" t="s">
        <v>329</v>
      </c>
      <c r="I532" s="25">
        <v>0</v>
      </c>
      <c r="J532" s="25" t="s">
        <v>4477</v>
      </c>
      <c r="K532" s="25">
        <v>0</v>
      </c>
      <c r="L532" s="25" t="s">
        <v>4478</v>
      </c>
      <c r="M532" s="25">
        <v>15</v>
      </c>
      <c r="N532" s="25">
        <v>1</v>
      </c>
      <c r="O532" s="25">
        <v>1000</v>
      </c>
      <c r="P532" s="25">
        <v>1</v>
      </c>
      <c r="Q532" s="25">
        <v>2</v>
      </c>
      <c r="R532" s="25">
        <v>0</v>
      </c>
      <c r="S532" s="25">
        <v>0</v>
      </c>
      <c r="T532" s="61">
        <v>44986</v>
      </c>
      <c r="U532" s="25"/>
      <c r="V532" s="8"/>
      <c r="W532" s="8"/>
      <c r="X532" s="8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</row>
    <row r="533" spans="1:396">
      <c r="A533" s="20" t="s">
        <v>568</v>
      </c>
      <c r="B533" s="20" t="s">
        <v>568</v>
      </c>
      <c r="C533" s="20" t="s">
        <v>294</v>
      </c>
      <c r="D533" s="20">
        <v>72</v>
      </c>
      <c r="E533" s="20" t="s">
        <v>295</v>
      </c>
      <c r="F533" s="20" t="s">
        <v>3248</v>
      </c>
      <c r="G533" s="20">
        <v>72</v>
      </c>
      <c r="H533" s="20" t="s">
        <v>295</v>
      </c>
      <c r="I533" s="20">
        <v>0</v>
      </c>
      <c r="J533" s="20" t="s">
        <v>3248</v>
      </c>
      <c r="K533" s="20">
        <v>0</v>
      </c>
      <c r="L533" s="20" t="s">
        <v>4479</v>
      </c>
      <c r="M533" s="20">
        <v>72</v>
      </c>
      <c r="N533" s="20">
        <v>1</v>
      </c>
      <c r="O533" s="20">
        <v>1000</v>
      </c>
      <c r="P533" s="20">
        <v>1</v>
      </c>
      <c r="Q533" s="20">
        <v>2</v>
      </c>
      <c r="R533" s="20">
        <v>0</v>
      </c>
      <c r="S533" s="20">
        <v>0</v>
      </c>
      <c r="T533" s="55">
        <v>44986</v>
      </c>
      <c r="U533" s="20"/>
      <c r="V533" s="8"/>
      <c r="W533" s="8"/>
      <c r="X533" s="8"/>
    </row>
    <row r="534" spans="1:396" s="83" customFormat="1">
      <c r="A534" s="25" t="s">
        <v>4480</v>
      </c>
      <c r="B534" s="25" t="s">
        <v>4481</v>
      </c>
      <c r="C534" s="25" t="s">
        <v>294</v>
      </c>
      <c r="D534" s="25">
        <v>30</v>
      </c>
      <c r="E534" s="25" t="s">
        <v>295</v>
      </c>
      <c r="F534" s="25" t="s">
        <v>4482</v>
      </c>
      <c r="G534" s="25">
        <v>30</v>
      </c>
      <c r="H534" s="25" t="s">
        <v>295</v>
      </c>
      <c r="I534" s="25">
        <v>0</v>
      </c>
      <c r="J534" s="25" t="s">
        <v>4482</v>
      </c>
      <c r="K534" s="25">
        <v>0</v>
      </c>
      <c r="L534" s="25" t="s">
        <v>4483</v>
      </c>
      <c r="M534" s="25">
        <v>30</v>
      </c>
      <c r="N534" s="25">
        <v>1</v>
      </c>
      <c r="O534" s="25">
        <v>1000</v>
      </c>
      <c r="P534" s="25">
        <v>1</v>
      </c>
      <c r="Q534" s="25">
        <v>2</v>
      </c>
      <c r="R534" s="25">
        <v>0</v>
      </c>
      <c r="S534" s="25">
        <v>0</v>
      </c>
      <c r="T534" s="61">
        <v>44986</v>
      </c>
      <c r="U534" s="25"/>
      <c r="V534" s="8"/>
      <c r="W534" s="8"/>
      <c r="X534" s="8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</row>
    <row r="535" spans="1:396">
      <c r="A535" s="20" t="s">
        <v>4480</v>
      </c>
      <c r="B535" s="20" t="s">
        <v>4480</v>
      </c>
      <c r="C535" s="20" t="s">
        <v>294</v>
      </c>
      <c r="D535" s="20">
        <v>1</v>
      </c>
      <c r="E535" s="20" t="s">
        <v>295</v>
      </c>
      <c r="F535" s="20" t="s">
        <v>4484</v>
      </c>
      <c r="G535" s="20">
        <v>1</v>
      </c>
      <c r="H535" s="20" t="s">
        <v>295</v>
      </c>
      <c r="I535" s="20">
        <v>0</v>
      </c>
      <c r="J535" s="20" t="s">
        <v>4484</v>
      </c>
      <c r="K535" s="20">
        <v>0</v>
      </c>
      <c r="L535" s="20" t="s">
        <v>3823</v>
      </c>
      <c r="M535" s="20">
        <v>1</v>
      </c>
      <c r="N535" s="20">
        <v>1</v>
      </c>
      <c r="O535" s="20">
        <v>1000</v>
      </c>
      <c r="P535" s="20">
        <v>1</v>
      </c>
      <c r="Q535" s="20">
        <v>2</v>
      </c>
      <c r="R535" s="20">
        <v>0</v>
      </c>
      <c r="S535" s="20">
        <v>0</v>
      </c>
      <c r="T535" s="55">
        <v>44986</v>
      </c>
      <c r="U535" s="20"/>
      <c r="V535" s="8"/>
      <c r="W535" s="8"/>
      <c r="X535" s="8"/>
    </row>
    <row r="536" spans="1:396" s="83" customFormat="1">
      <c r="A536" s="25" t="s">
        <v>1793</v>
      </c>
      <c r="B536" s="25" t="s">
        <v>4485</v>
      </c>
      <c r="C536" s="25" t="s">
        <v>294</v>
      </c>
      <c r="D536" s="25">
        <v>5</v>
      </c>
      <c r="E536" s="25" t="s">
        <v>382</v>
      </c>
      <c r="F536" s="25" t="s">
        <v>4486</v>
      </c>
      <c r="G536" s="25">
        <v>1</v>
      </c>
      <c r="H536" s="25" t="s">
        <v>382</v>
      </c>
      <c r="I536" s="25">
        <v>0</v>
      </c>
      <c r="J536" s="25" t="s">
        <v>4486</v>
      </c>
      <c r="K536" s="25">
        <v>0</v>
      </c>
      <c r="L536" s="25" t="s">
        <v>3856</v>
      </c>
      <c r="M536" s="25">
        <v>1</v>
      </c>
      <c r="N536" s="25">
        <v>1</v>
      </c>
      <c r="O536" s="25">
        <v>1000</v>
      </c>
      <c r="P536" s="25">
        <v>1</v>
      </c>
      <c r="Q536" s="25">
        <v>2</v>
      </c>
      <c r="R536" s="25">
        <v>0</v>
      </c>
      <c r="S536" s="25">
        <v>0</v>
      </c>
      <c r="T536" s="61">
        <v>44986</v>
      </c>
      <c r="U536" s="25"/>
      <c r="V536" s="8"/>
      <c r="W536" s="8"/>
      <c r="X536" s="8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</row>
    <row r="537" spans="1:396">
      <c r="A537" s="20" t="s">
        <v>1793</v>
      </c>
      <c r="B537" s="20" t="s">
        <v>1793</v>
      </c>
      <c r="C537" s="20" t="s">
        <v>294</v>
      </c>
      <c r="D537" s="20">
        <v>1</v>
      </c>
      <c r="E537" s="20" t="s">
        <v>382</v>
      </c>
      <c r="F537" s="20" t="s">
        <v>4487</v>
      </c>
      <c r="G537" s="20">
        <v>1</v>
      </c>
      <c r="H537" s="20" t="s">
        <v>382</v>
      </c>
      <c r="I537" s="20">
        <v>0</v>
      </c>
      <c r="J537" s="20" t="s">
        <v>4487</v>
      </c>
      <c r="K537" s="20">
        <v>0</v>
      </c>
      <c r="L537" s="20" t="s">
        <v>239</v>
      </c>
      <c r="M537" s="20">
        <v>1</v>
      </c>
      <c r="N537" s="20">
        <v>1</v>
      </c>
      <c r="O537" s="20">
        <v>1000</v>
      </c>
      <c r="P537" s="20">
        <v>1</v>
      </c>
      <c r="Q537" s="20">
        <v>2</v>
      </c>
      <c r="R537" s="20">
        <v>0</v>
      </c>
      <c r="S537" s="20">
        <v>0</v>
      </c>
      <c r="T537" s="55">
        <v>44986</v>
      </c>
      <c r="U537" s="20"/>
      <c r="V537" s="8"/>
      <c r="W537" s="8"/>
      <c r="X537" s="8"/>
    </row>
    <row r="538" spans="1:396" s="83" customFormat="1">
      <c r="A538" s="25" t="s">
        <v>160</v>
      </c>
      <c r="B538" s="25" t="s">
        <v>4488</v>
      </c>
      <c r="C538" s="25" t="s">
        <v>294</v>
      </c>
      <c r="D538" s="25">
        <v>16</v>
      </c>
      <c r="E538" s="25" t="s">
        <v>295</v>
      </c>
      <c r="F538" s="25" t="s">
        <v>3545</v>
      </c>
      <c r="G538" s="25">
        <v>16</v>
      </c>
      <c r="H538" s="25" t="s">
        <v>295</v>
      </c>
      <c r="I538" s="25">
        <v>0</v>
      </c>
      <c r="J538" s="25" t="s">
        <v>3545</v>
      </c>
      <c r="K538" s="25">
        <v>0</v>
      </c>
      <c r="L538" s="25" t="s">
        <v>4489</v>
      </c>
      <c r="M538" s="25">
        <v>16</v>
      </c>
      <c r="N538" s="25">
        <v>1</v>
      </c>
      <c r="O538" s="25">
        <v>1000</v>
      </c>
      <c r="P538" s="25">
        <v>1</v>
      </c>
      <c r="Q538" s="25">
        <v>2</v>
      </c>
      <c r="R538" s="25">
        <v>0</v>
      </c>
      <c r="S538" s="25">
        <v>0</v>
      </c>
      <c r="T538" s="61">
        <v>44986</v>
      </c>
      <c r="U538" s="25"/>
      <c r="V538" s="8"/>
      <c r="W538" s="8"/>
      <c r="X538" s="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</row>
    <row r="539" spans="1:396">
      <c r="A539" s="20" t="s">
        <v>160</v>
      </c>
      <c r="B539" s="20" t="s">
        <v>160</v>
      </c>
      <c r="C539" s="20" t="s">
        <v>294</v>
      </c>
      <c r="D539" s="20">
        <v>1</v>
      </c>
      <c r="E539" s="20" t="s">
        <v>295</v>
      </c>
      <c r="F539" s="20" t="s">
        <v>4490</v>
      </c>
      <c r="G539" s="20">
        <v>1</v>
      </c>
      <c r="H539" s="20" t="s">
        <v>295</v>
      </c>
      <c r="I539" s="20">
        <v>0</v>
      </c>
      <c r="J539" s="20" t="s">
        <v>4490</v>
      </c>
      <c r="K539" s="20">
        <v>0</v>
      </c>
      <c r="L539" s="20" t="s">
        <v>3823</v>
      </c>
      <c r="M539" s="20">
        <v>1</v>
      </c>
      <c r="N539" s="20">
        <v>1</v>
      </c>
      <c r="O539" s="20">
        <v>1000</v>
      </c>
      <c r="P539" s="20">
        <v>1</v>
      </c>
      <c r="Q539" s="20">
        <v>2</v>
      </c>
      <c r="R539" s="20">
        <v>0</v>
      </c>
      <c r="S539" s="20">
        <v>0</v>
      </c>
      <c r="T539" s="55">
        <v>44986</v>
      </c>
      <c r="U539" s="20"/>
      <c r="V539" s="8"/>
      <c r="W539" s="8"/>
      <c r="X539" s="8"/>
    </row>
    <row r="540" spans="1:396" s="83" customFormat="1">
      <c r="A540" s="25" t="s">
        <v>306</v>
      </c>
      <c r="B540" s="25" t="s">
        <v>306</v>
      </c>
      <c r="C540" s="25" t="s">
        <v>294</v>
      </c>
      <c r="D540" s="25">
        <v>45</v>
      </c>
      <c r="E540" s="25" t="s">
        <v>295</v>
      </c>
      <c r="F540" s="25" t="s">
        <v>4491</v>
      </c>
      <c r="G540" s="25">
        <v>45</v>
      </c>
      <c r="H540" s="25" t="s">
        <v>295</v>
      </c>
      <c r="I540" s="25">
        <v>0</v>
      </c>
      <c r="J540" s="25" t="s">
        <v>4491</v>
      </c>
      <c r="K540" s="25">
        <v>0</v>
      </c>
      <c r="L540" s="25" t="s">
        <v>4492</v>
      </c>
      <c r="M540" s="25">
        <v>45</v>
      </c>
      <c r="N540" s="25">
        <v>1</v>
      </c>
      <c r="O540" s="25">
        <v>1000</v>
      </c>
      <c r="P540" s="25">
        <v>1</v>
      </c>
      <c r="Q540" s="25">
        <v>2</v>
      </c>
      <c r="R540" s="25">
        <v>0</v>
      </c>
      <c r="S540" s="25">
        <v>0</v>
      </c>
      <c r="T540" s="61">
        <v>44986</v>
      </c>
      <c r="U540" s="25"/>
      <c r="V540" s="8"/>
      <c r="W540" s="8"/>
      <c r="X540" s="8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</row>
    <row r="541" spans="1:396">
      <c r="A541" s="20" t="s">
        <v>306</v>
      </c>
      <c r="B541" s="20" t="s">
        <v>4493</v>
      </c>
      <c r="C541" s="20" t="s">
        <v>294</v>
      </c>
      <c r="D541" s="20">
        <v>1</v>
      </c>
      <c r="E541" s="20" t="s">
        <v>295</v>
      </c>
      <c r="F541" s="20" t="s">
        <v>4494</v>
      </c>
      <c r="G541" s="20">
        <v>1</v>
      </c>
      <c r="H541" s="20" t="s">
        <v>295</v>
      </c>
      <c r="I541" s="20">
        <v>0</v>
      </c>
      <c r="J541" s="20" t="s">
        <v>4494</v>
      </c>
      <c r="K541" s="20">
        <v>0</v>
      </c>
      <c r="L541" s="20" t="s">
        <v>3823</v>
      </c>
      <c r="M541" s="20">
        <v>1</v>
      </c>
      <c r="N541" s="20">
        <v>1</v>
      </c>
      <c r="O541" s="20">
        <v>1000</v>
      </c>
      <c r="P541" s="20">
        <v>1</v>
      </c>
      <c r="Q541" s="20">
        <v>2</v>
      </c>
      <c r="R541" s="20">
        <v>0</v>
      </c>
      <c r="S541" s="20">
        <v>0</v>
      </c>
      <c r="T541" s="55">
        <v>44986</v>
      </c>
      <c r="U541" s="20"/>
      <c r="V541" s="8"/>
      <c r="W541" s="8"/>
      <c r="X541" s="8"/>
    </row>
    <row r="542" spans="1:396" s="83" customFormat="1">
      <c r="A542" s="25" t="s">
        <v>4495</v>
      </c>
      <c r="B542" s="25" t="s">
        <v>4495</v>
      </c>
      <c r="C542" s="25" t="s">
        <v>294</v>
      </c>
      <c r="D542" s="25">
        <v>1</v>
      </c>
      <c r="E542" s="25" t="s">
        <v>295</v>
      </c>
      <c r="F542" s="25" t="s">
        <v>4496</v>
      </c>
      <c r="G542" s="25">
        <v>1</v>
      </c>
      <c r="H542" s="25" t="s">
        <v>295</v>
      </c>
      <c r="I542" s="25">
        <v>0</v>
      </c>
      <c r="J542" s="25" t="s">
        <v>4496</v>
      </c>
      <c r="K542" s="25">
        <v>0</v>
      </c>
      <c r="L542" s="25" t="s">
        <v>3781</v>
      </c>
      <c r="M542" s="25">
        <v>1</v>
      </c>
      <c r="N542" s="25">
        <v>1</v>
      </c>
      <c r="O542" s="25">
        <v>1000</v>
      </c>
      <c r="P542" s="25">
        <v>1</v>
      </c>
      <c r="Q542" s="25">
        <v>2</v>
      </c>
      <c r="R542" s="25">
        <v>0</v>
      </c>
      <c r="S542" s="25">
        <v>0</v>
      </c>
      <c r="T542" s="61">
        <v>44986</v>
      </c>
      <c r="U542" s="25"/>
      <c r="V542" s="8"/>
      <c r="W542" s="8"/>
      <c r="X542" s="8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</row>
    <row r="543" spans="1:396">
      <c r="A543" s="20" t="s">
        <v>4495</v>
      </c>
      <c r="B543" s="20" t="s">
        <v>4497</v>
      </c>
      <c r="C543" s="20" t="s">
        <v>294</v>
      </c>
      <c r="D543" s="20">
        <v>2</v>
      </c>
      <c r="E543" s="20" t="s">
        <v>382</v>
      </c>
      <c r="F543" s="20" t="s">
        <v>4498</v>
      </c>
      <c r="G543" s="20">
        <v>1</v>
      </c>
      <c r="H543" s="20" t="s">
        <v>382</v>
      </c>
      <c r="I543" s="20">
        <v>0</v>
      </c>
      <c r="J543" s="20" t="s">
        <v>4498</v>
      </c>
      <c r="K543" s="20">
        <v>0</v>
      </c>
      <c r="L543" s="20" t="s">
        <v>3846</v>
      </c>
      <c r="M543" s="20">
        <v>1</v>
      </c>
      <c r="N543" s="20">
        <v>1</v>
      </c>
      <c r="O543" s="20">
        <v>1000</v>
      </c>
      <c r="P543" s="20">
        <v>1</v>
      </c>
      <c r="Q543" s="20">
        <v>2</v>
      </c>
      <c r="R543" s="20">
        <v>0</v>
      </c>
      <c r="S543" s="20">
        <v>0</v>
      </c>
      <c r="T543" s="55">
        <v>44986</v>
      </c>
      <c r="U543" s="20"/>
      <c r="V543" s="8"/>
      <c r="W543" s="8"/>
      <c r="X543" s="8"/>
    </row>
    <row r="544" spans="1:396" s="83" customFormat="1">
      <c r="A544" s="25" t="s">
        <v>2905</v>
      </c>
      <c r="B544" s="25" t="s">
        <v>4499</v>
      </c>
      <c r="C544" s="25" t="s">
        <v>294</v>
      </c>
      <c r="D544" s="25">
        <v>32</v>
      </c>
      <c r="E544" s="25" t="s">
        <v>295</v>
      </c>
      <c r="F544" s="25" t="s">
        <v>3516</v>
      </c>
      <c r="G544" s="25">
        <v>32</v>
      </c>
      <c r="H544" s="25" t="s">
        <v>295</v>
      </c>
      <c r="I544" s="25">
        <v>0.43</v>
      </c>
      <c r="J544" s="25" t="s">
        <v>3516</v>
      </c>
      <c r="K544" s="25">
        <v>0</v>
      </c>
      <c r="L544" s="25" t="s">
        <v>4500</v>
      </c>
      <c r="M544" s="25">
        <v>32</v>
      </c>
      <c r="N544" s="25">
        <v>1</v>
      </c>
      <c r="O544" s="25">
        <v>100</v>
      </c>
      <c r="P544" s="25">
        <v>1</v>
      </c>
      <c r="Q544" s="25">
        <v>2</v>
      </c>
      <c r="R544" s="25">
        <v>13.7</v>
      </c>
      <c r="S544" s="25">
        <v>0</v>
      </c>
      <c r="T544" s="61">
        <v>45046</v>
      </c>
      <c r="U544" s="25"/>
      <c r="V544" s="8"/>
      <c r="W544" s="8"/>
      <c r="X544" s="8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</row>
    <row r="545" spans="1:396">
      <c r="A545" s="20" t="s">
        <v>2905</v>
      </c>
      <c r="B545" s="20" t="s">
        <v>2905</v>
      </c>
      <c r="C545" s="20" t="s">
        <v>294</v>
      </c>
      <c r="D545" s="20">
        <v>1</v>
      </c>
      <c r="E545" s="20" t="s">
        <v>295</v>
      </c>
      <c r="F545" s="20" t="s">
        <v>4501</v>
      </c>
      <c r="G545" s="20">
        <v>1</v>
      </c>
      <c r="H545" s="20" t="s">
        <v>295</v>
      </c>
      <c r="I545" s="20">
        <v>0.56999999999999995</v>
      </c>
      <c r="J545" s="20" t="s">
        <v>4501</v>
      </c>
      <c r="K545" s="20">
        <v>0</v>
      </c>
      <c r="L545" s="20" t="s">
        <v>3823</v>
      </c>
      <c r="M545" s="20">
        <v>1</v>
      </c>
      <c r="N545" s="20">
        <v>1</v>
      </c>
      <c r="O545" s="20">
        <v>100</v>
      </c>
      <c r="P545" s="20">
        <v>1</v>
      </c>
      <c r="Q545" s="20">
        <v>2</v>
      </c>
      <c r="R545" s="20">
        <v>0.56999999999999995</v>
      </c>
      <c r="S545" s="20">
        <v>0</v>
      </c>
      <c r="T545" s="55">
        <v>45046</v>
      </c>
      <c r="U545" s="20"/>
      <c r="V545" s="8"/>
      <c r="W545" s="8"/>
      <c r="X545" s="8"/>
    </row>
    <row r="546" spans="1:396" s="83" customFormat="1">
      <c r="A546" s="25" t="s">
        <v>2420</v>
      </c>
      <c r="B546" s="25" t="s">
        <v>2420</v>
      </c>
      <c r="C546" s="25" t="s">
        <v>294</v>
      </c>
      <c r="D546" s="25">
        <v>1</v>
      </c>
      <c r="E546" s="25" t="s">
        <v>295</v>
      </c>
      <c r="F546" s="25" t="s">
        <v>4502</v>
      </c>
      <c r="G546" s="25">
        <v>1</v>
      </c>
      <c r="H546" s="25" t="s">
        <v>295</v>
      </c>
      <c r="I546" s="25">
        <v>0.86</v>
      </c>
      <c r="J546" s="25" t="s">
        <v>4502</v>
      </c>
      <c r="K546" s="25">
        <v>0</v>
      </c>
      <c r="L546" s="25" t="s">
        <v>3823</v>
      </c>
      <c r="M546" s="25">
        <v>1</v>
      </c>
      <c r="N546" s="25">
        <v>1</v>
      </c>
      <c r="O546" s="25">
        <v>100</v>
      </c>
      <c r="P546" s="25">
        <v>1</v>
      </c>
      <c r="Q546" s="25">
        <v>2</v>
      </c>
      <c r="R546" s="25">
        <v>0.86</v>
      </c>
      <c r="S546" s="25">
        <v>0</v>
      </c>
      <c r="T546" s="61">
        <v>45046</v>
      </c>
      <c r="U546" s="25"/>
      <c r="V546" s="8"/>
      <c r="W546" s="8"/>
      <c r="X546" s="8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</row>
    <row r="547" spans="1:396">
      <c r="A547" s="20" t="s">
        <v>2420</v>
      </c>
      <c r="B547" s="20" t="s">
        <v>4503</v>
      </c>
      <c r="C547" s="20" t="s">
        <v>294</v>
      </c>
      <c r="D547" s="20">
        <v>24</v>
      </c>
      <c r="E547" s="20" t="s">
        <v>295</v>
      </c>
      <c r="F547" s="20" t="s">
        <v>3344</v>
      </c>
      <c r="G547" s="20">
        <v>24</v>
      </c>
      <c r="H547" s="20" t="s">
        <v>295</v>
      </c>
      <c r="I547" s="20">
        <v>0.64</v>
      </c>
      <c r="J547" s="20" t="s">
        <v>3344</v>
      </c>
      <c r="K547" s="20">
        <v>0</v>
      </c>
      <c r="L547" s="20" t="s">
        <v>3848</v>
      </c>
      <c r="M547" s="20">
        <v>24</v>
      </c>
      <c r="N547" s="20">
        <v>1</v>
      </c>
      <c r="O547" s="20">
        <v>100</v>
      </c>
      <c r="P547" s="20">
        <v>1</v>
      </c>
      <c r="Q547" s="20">
        <v>2</v>
      </c>
      <c r="R547" s="20">
        <v>15.34</v>
      </c>
      <c r="S547" s="20">
        <v>0</v>
      </c>
      <c r="T547" s="55">
        <v>45046</v>
      </c>
      <c r="U547" s="20"/>
      <c r="V547" s="8"/>
      <c r="W547" s="8"/>
      <c r="X547" s="8"/>
    </row>
    <row r="548" spans="1:396" s="83" customFormat="1">
      <c r="A548" s="25" t="s">
        <v>4504</v>
      </c>
      <c r="B548" s="25" t="s">
        <v>4504</v>
      </c>
      <c r="C548" s="25" t="s">
        <v>294</v>
      </c>
      <c r="D548" s="25">
        <v>1</v>
      </c>
      <c r="E548" s="25" t="s">
        <v>295</v>
      </c>
      <c r="F548" s="25" t="s">
        <v>4505</v>
      </c>
      <c r="G548" s="25">
        <v>1</v>
      </c>
      <c r="H548" s="25" t="s">
        <v>295</v>
      </c>
      <c r="I548" s="25">
        <v>3.12</v>
      </c>
      <c r="J548" s="25" t="s">
        <v>4505</v>
      </c>
      <c r="K548" s="25">
        <v>0</v>
      </c>
      <c r="L548" s="25" t="s">
        <v>3823</v>
      </c>
      <c r="M548" s="25">
        <v>1</v>
      </c>
      <c r="N548" s="25">
        <v>1</v>
      </c>
      <c r="O548" s="25">
        <v>100</v>
      </c>
      <c r="P548" s="25">
        <v>1</v>
      </c>
      <c r="Q548" s="25">
        <v>2</v>
      </c>
      <c r="R548" s="25">
        <v>3.12</v>
      </c>
      <c r="S548" s="25">
        <v>0</v>
      </c>
      <c r="T548" s="61">
        <v>45046</v>
      </c>
      <c r="U548" s="25"/>
      <c r="V548" s="8"/>
      <c r="W548" s="8"/>
      <c r="X548" s="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</row>
    <row r="549" spans="1:396">
      <c r="A549" s="20" t="s">
        <v>4504</v>
      </c>
      <c r="B549" s="20" t="s">
        <v>4506</v>
      </c>
      <c r="C549" s="20" t="s">
        <v>294</v>
      </c>
      <c r="D549" s="20">
        <v>12</v>
      </c>
      <c r="E549" s="20" t="s">
        <v>295</v>
      </c>
      <c r="F549" s="20" t="s">
        <v>4507</v>
      </c>
      <c r="G549" s="20">
        <v>12</v>
      </c>
      <c r="H549" s="20" t="s">
        <v>295</v>
      </c>
      <c r="I549" s="20">
        <v>2.4</v>
      </c>
      <c r="J549" s="20" t="s">
        <v>4507</v>
      </c>
      <c r="K549" s="20">
        <v>0</v>
      </c>
      <c r="L549" s="20" t="s">
        <v>4109</v>
      </c>
      <c r="M549" s="20">
        <v>12</v>
      </c>
      <c r="N549" s="20">
        <v>1</v>
      </c>
      <c r="O549" s="20">
        <v>100</v>
      </c>
      <c r="P549" s="20">
        <v>1</v>
      </c>
      <c r="Q549" s="20">
        <v>2</v>
      </c>
      <c r="R549" s="20">
        <v>28.77</v>
      </c>
      <c r="S549" s="20">
        <v>0</v>
      </c>
      <c r="T549" s="55">
        <v>45046</v>
      </c>
      <c r="U549" s="20"/>
      <c r="V549" s="8"/>
      <c r="W549" s="8"/>
      <c r="X549" s="8"/>
    </row>
    <row r="550" spans="1:396" s="83" customFormat="1">
      <c r="A550" s="25" t="s">
        <v>2434</v>
      </c>
      <c r="B550" s="25" t="s">
        <v>2434</v>
      </c>
      <c r="C550" s="25" t="s">
        <v>294</v>
      </c>
      <c r="D550" s="25">
        <v>1</v>
      </c>
      <c r="E550" s="25" t="s">
        <v>382</v>
      </c>
      <c r="F550" s="25" t="s">
        <v>4508</v>
      </c>
      <c r="G550" s="25">
        <v>1</v>
      </c>
      <c r="H550" s="25" t="s">
        <v>295</v>
      </c>
      <c r="I550" s="25">
        <v>0</v>
      </c>
      <c r="J550" s="25" t="s">
        <v>4508</v>
      </c>
      <c r="K550" s="25">
        <v>0</v>
      </c>
      <c r="L550" s="25" t="s">
        <v>4150</v>
      </c>
      <c r="M550" s="25">
        <v>1</v>
      </c>
      <c r="N550" s="25">
        <v>1</v>
      </c>
      <c r="O550" s="25">
        <v>1000</v>
      </c>
      <c r="P550" s="25">
        <v>1</v>
      </c>
      <c r="Q550" s="25">
        <v>2</v>
      </c>
      <c r="R550" s="25">
        <v>0</v>
      </c>
      <c r="S550" s="25">
        <v>0</v>
      </c>
      <c r="T550" s="61">
        <v>44986</v>
      </c>
      <c r="U550" s="25"/>
      <c r="V550" s="8"/>
      <c r="W550" s="8"/>
      <c r="X550" s="8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</row>
    <row r="551" spans="1:396">
      <c r="A551" s="20" t="s">
        <v>4509</v>
      </c>
      <c r="B551" s="20" t="s">
        <v>4509</v>
      </c>
      <c r="C551" s="20" t="s">
        <v>294</v>
      </c>
      <c r="D551" s="20">
        <v>1</v>
      </c>
      <c r="E551" s="20" t="s">
        <v>295</v>
      </c>
      <c r="F551" s="20" t="s">
        <v>4510</v>
      </c>
      <c r="G551" s="20">
        <v>1</v>
      </c>
      <c r="H551" s="20" t="s">
        <v>295</v>
      </c>
      <c r="I551" s="20">
        <v>2.5299999999999998</v>
      </c>
      <c r="J551" s="20" t="s">
        <v>4510</v>
      </c>
      <c r="K551" s="20">
        <v>0</v>
      </c>
      <c r="L551" s="20" t="s">
        <v>3944</v>
      </c>
      <c r="M551" s="20">
        <v>1</v>
      </c>
      <c r="N551" s="20">
        <v>1</v>
      </c>
      <c r="O551" s="20">
        <v>100</v>
      </c>
      <c r="P551" s="20">
        <v>1</v>
      </c>
      <c r="Q551" s="20">
        <v>2</v>
      </c>
      <c r="R551" s="20">
        <v>2.5299999999999998</v>
      </c>
      <c r="S551" s="20">
        <v>0</v>
      </c>
      <c r="T551" s="55">
        <v>45046</v>
      </c>
      <c r="U551" s="20"/>
      <c r="V551" s="8"/>
      <c r="W551" s="8"/>
      <c r="X551" s="8"/>
    </row>
    <row r="552" spans="1:396" s="83" customFormat="1">
      <c r="A552" s="25" t="s">
        <v>2437</v>
      </c>
      <c r="B552" s="25" t="s">
        <v>2437</v>
      </c>
      <c r="C552" s="25" t="s">
        <v>294</v>
      </c>
      <c r="D552" s="25">
        <v>5</v>
      </c>
      <c r="E552" s="25" t="s">
        <v>382</v>
      </c>
      <c r="F552" s="25" t="s">
        <v>4511</v>
      </c>
      <c r="G552" s="25">
        <v>1</v>
      </c>
      <c r="H552" s="25" t="s">
        <v>382</v>
      </c>
      <c r="I552" s="25">
        <v>0</v>
      </c>
      <c r="J552" s="25" t="s">
        <v>4511</v>
      </c>
      <c r="K552" s="25">
        <v>0</v>
      </c>
      <c r="L552" s="25" t="s">
        <v>3856</v>
      </c>
      <c r="M552" s="25">
        <v>1</v>
      </c>
      <c r="N552" s="25">
        <v>1</v>
      </c>
      <c r="O552" s="25">
        <v>1000</v>
      </c>
      <c r="P552" s="25">
        <v>1</v>
      </c>
      <c r="Q552" s="25">
        <v>2</v>
      </c>
      <c r="R552" s="25">
        <v>0</v>
      </c>
      <c r="S552" s="25">
        <v>0</v>
      </c>
      <c r="T552" s="61">
        <v>44986</v>
      </c>
      <c r="U552" s="25"/>
      <c r="V552" s="8"/>
      <c r="W552" s="8"/>
      <c r="X552" s="8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</row>
    <row r="553" spans="1:396">
      <c r="A553" s="20" t="s">
        <v>1250</v>
      </c>
      <c r="B553" s="20" t="s">
        <v>1250</v>
      </c>
      <c r="C553" s="20" t="s">
        <v>294</v>
      </c>
      <c r="D553" s="20">
        <v>1</v>
      </c>
      <c r="E553" s="20" t="s">
        <v>295</v>
      </c>
      <c r="F553" s="20" t="s">
        <v>4512</v>
      </c>
      <c r="G553" s="20">
        <v>1</v>
      </c>
      <c r="H553" s="20" t="s">
        <v>295</v>
      </c>
      <c r="I553" s="20">
        <v>6.71</v>
      </c>
      <c r="J553" s="20" t="s">
        <v>4512</v>
      </c>
      <c r="K553" s="20">
        <v>0</v>
      </c>
      <c r="L553" s="20" t="s">
        <v>4174</v>
      </c>
      <c r="M553" s="20">
        <v>1</v>
      </c>
      <c r="N553" s="20">
        <v>1</v>
      </c>
      <c r="O553" s="20">
        <v>100</v>
      </c>
      <c r="P553" s="20">
        <v>1</v>
      </c>
      <c r="Q553" s="20">
        <v>2</v>
      </c>
      <c r="R553" s="20">
        <v>6.71</v>
      </c>
      <c r="S553" s="20">
        <v>0</v>
      </c>
      <c r="T553" s="55">
        <v>45046</v>
      </c>
      <c r="U553" s="20"/>
      <c r="V553" s="8"/>
      <c r="W553" s="8"/>
      <c r="X553" s="8"/>
    </row>
    <row r="554" spans="1:396" s="83" customFormat="1">
      <c r="A554" s="25" t="s">
        <v>546</v>
      </c>
      <c r="B554" s="25" t="s">
        <v>4513</v>
      </c>
      <c r="C554" s="25" t="s">
        <v>294</v>
      </c>
      <c r="D554" s="25">
        <v>20</v>
      </c>
      <c r="E554" s="25" t="s">
        <v>295</v>
      </c>
      <c r="F554" s="25" t="s">
        <v>4514</v>
      </c>
      <c r="G554" s="25">
        <v>20</v>
      </c>
      <c r="H554" s="25" t="s">
        <v>295</v>
      </c>
      <c r="I554" s="25">
        <v>0</v>
      </c>
      <c r="J554" s="25" t="s">
        <v>4514</v>
      </c>
      <c r="K554" s="25">
        <v>0</v>
      </c>
      <c r="L554" s="25" t="s">
        <v>4171</v>
      </c>
      <c r="M554" s="25">
        <v>20</v>
      </c>
      <c r="N554" s="25">
        <v>1</v>
      </c>
      <c r="O554" s="25">
        <v>1000</v>
      </c>
      <c r="P554" s="25">
        <v>1</v>
      </c>
      <c r="Q554" s="25">
        <v>2</v>
      </c>
      <c r="R554" s="25">
        <v>0</v>
      </c>
      <c r="S554" s="25">
        <v>0</v>
      </c>
      <c r="T554" s="61">
        <v>44986</v>
      </c>
      <c r="U554" s="25"/>
      <c r="V554" s="8"/>
      <c r="W554" s="8"/>
      <c r="X554" s="8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</row>
    <row r="555" spans="1:396">
      <c r="A555" s="20" t="s">
        <v>546</v>
      </c>
      <c r="B555" s="20" t="s">
        <v>546</v>
      </c>
      <c r="C555" s="20" t="s">
        <v>294</v>
      </c>
      <c r="D555" s="20">
        <v>1</v>
      </c>
      <c r="E555" s="20" t="s">
        <v>295</v>
      </c>
      <c r="F555" s="20" t="s">
        <v>4515</v>
      </c>
      <c r="G555" s="20">
        <v>1</v>
      </c>
      <c r="H555" s="20" t="s">
        <v>295</v>
      </c>
      <c r="I555" s="20">
        <v>0</v>
      </c>
      <c r="J555" s="20" t="s">
        <v>4515</v>
      </c>
      <c r="K555" s="20">
        <v>0</v>
      </c>
      <c r="L555" s="20" t="s">
        <v>3823</v>
      </c>
      <c r="M555" s="20">
        <v>1</v>
      </c>
      <c r="N555" s="20">
        <v>1</v>
      </c>
      <c r="O555" s="20">
        <v>1000</v>
      </c>
      <c r="P555" s="20">
        <v>1</v>
      </c>
      <c r="Q555" s="20">
        <v>2</v>
      </c>
      <c r="R555" s="20">
        <v>0</v>
      </c>
      <c r="S555" s="20">
        <v>0</v>
      </c>
      <c r="T555" s="55">
        <v>44986</v>
      </c>
      <c r="U555" s="20"/>
      <c r="V555" s="8"/>
      <c r="W555" s="8"/>
      <c r="X555" s="8"/>
    </row>
    <row r="556" spans="1:396" s="83" customFormat="1">
      <c r="A556" s="25" t="s">
        <v>3512</v>
      </c>
      <c r="B556" s="25" t="s">
        <v>3512</v>
      </c>
      <c r="C556" s="25" t="s">
        <v>294</v>
      </c>
      <c r="D556" s="25">
        <v>1</v>
      </c>
      <c r="E556" s="25" t="s">
        <v>382</v>
      </c>
      <c r="F556" s="25" t="s">
        <v>3513</v>
      </c>
      <c r="G556" s="25">
        <v>1</v>
      </c>
      <c r="H556" s="25" t="s">
        <v>382</v>
      </c>
      <c r="I556" s="25">
        <v>0</v>
      </c>
      <c r="J556" s="25" t="s">
        <v>3513</v>
      </c>
      <c r="K556" s="25">
        <v>0</v>
      </c>
      <c r="L556" s="25" t="s">
        <v>239</v>
      </c>
      <c r="M556" s="25">
        <v>1</v>
      </c>
      <c r="N556" s="25">
        <v>1</v>
      </c>
      <c r="O556" s="25">
        <v>1000</v>
      </c>
      <c r="P556" s="25">
        <v>1</v>
      </c>
      <c r="Q556" s="25">
        <v>2</v>
      </c>
      <c r="R556" s="25">
        <v>0</v>
      </c>
      <c r="S556" s="25">
        <v>0</v>
      </c>
      <c r="T556" s="61">
        <v>44986</v>
      </c>
      <c r="U556" s="25"/>
      <c r="V556" s="8"/>
      <c r="W556" s="8"/>
      <c r="X556" s="8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</row>
    <row r="557" spans="1:396">
      <c r="A557" s="20" t="s">
        <v>3956</v>
      </c>
      <c r="B557" s="20" t="s">
        <v>4516</v>
      </c>
      <c r="C557" s="20" t="s">
        <v>294</v>
      </c>
      <c r="D557" s="20">
        <v>1</v>
      </c>
      <c r="E557" s="20" t="s">
        <v>382</v>
      </c>
      <c r="F557" s="20" t="s">
        <v>4517</v>
      </c>
      <c r="G557" s="20">
        <v>1</v>
      </c>
      <c r="H557" s="20" t="s">
        <v>382</v>
      </c>
      <c r="I557" s="20">
        <v>0</v>
      </c>
      <c r="J557" s="20" t="s">
        <v>4517</v>
      </c>
      <c r="K557" s="20">
        <v>0</v>
      </c>
      <c r="L557" s="20" t="s">
        <v>239</v>
      </c>
      <c r="M557" s="20">
        <v>1</v>
      </c>
      <c r="N557" s="20">
        <v>1</v>
      </c>
      <c r="O557" s="20">
        <v>1000</v>
      </c>
      <c r="P557" s="20">
        <v>1</v>
      </c>
      <c r="Q557" s="20">
        <v>2</v>
      </c>
      <c r="R557" s="20">
        <v>0</v>
      </c>
      <c r="S557" s="20">
        <v>0</v>
      </c>
      <c r="T557" s="55">
        <v>44986</v>
      </c>
      <c r="U557" s="20"/>
      <c r="V557" s="8"/>
      <c r="W557" s="8"/>
      <c r="X557" s="8"/>
    </row>
    <row r="558" spans="1:396" s="83" customFormat="1">
      <c r="A558" s="25" t="s">
        <v>468</v>
      </c>
      <c r="B558" s="25" t="s">
        <v>468</v>
      </c>
      <c r="C558" s="25" t="s">
        <v>294</v>
      </c>
      <c r="D558" s="25">
        <v>1</v>
      </c>
      <c r="E558" s="25" t="s">
        <v>295</v>
      </c>
      <c r="F558" s="25" t="s">
        <v>4518</v>
      </c>
      <c r="G558" s="25">
        <v>1</v>
      </c>
      <c r="H558" s="25" t="s">
        <v>295</v>
      </c>
      <c r="I558" s="25">
        <v>0</v>
      </c>
      <c r="J558" s="25" t="s">
        <v>4518</v>
      </c>
      <c r="K558" s="25">
        <v>0</v>
      </c>
      <c r="L558" s="25" t="s">
        <v>3944</v>
      </c>
      <c r="M558" s="25">
        <v>1</v>
      </c>
      <c r="N558" s="25">
        <v>1</v>
      </c>
      <c r="O558" s="25">
        <v>1000</v>
      </c>
      <c r="P558" s="25">
        <v>1</v>
      </c>
      <c r="Q558" s="25">
        <v>2</v>
      </c>
      <c r="R558" s="25">
        <v>0</v>
      </c>
      <c r="S558" s="25">
        <v>0</v>
      </c>
      <c r="T558" s="61">
        <v>44986</v>
      </c>
      <c r="U558" s="25"/>
      <c r="V558" s="8"/>
      <c r="W558" s="8"/>
      <c r="X558" s="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</row>
    <row r="559" spans="1:396">
      <c r="A559" s="20" t="s">
        <v>415</v>
      </c>
      <c r="B559" s="20" t="s">
        <v>4519</v>
      </c>
      <c r="C559" s="20" t="s">
        <v>294</v>
      </c>
      <c r="D559" s="20">
        <v>1</v>
      </c>
      <c r="E559" s="20" t="s">
        <v>382</v>
      </c>
      <c r="F559" s="20" t="s">
        <v>4520</v>
      </c>
      <c r="G559" s="20">
        <v>1</v>
      </c>
      <c r="H559" s="20" t="s">
        <v>382</v>
      </c>
      <c r="I559" s="20">
        <v>0</v>
      </c>
      <c r="J559" s="20" t="s">
        <v>4520</v>
      </c>
      <c r="K559" s="20">
        <v>0</v>
      </c>
      <c r="L559" s="20" t="s">
        <v>239</v>
      </c>
      <c r="M559" s="20">
        <v>1</v>
      </c>
      <c r="N559" s="20">
        <v>1</v>
      </c>
      <c r="O559" s="20">
        <v>1000</v>
      </c>
      <c r="P559" s="20">
        <v>1</v>
      </c>
      <c r="Q559" s="20">
        <v>2</v>
      </c>
      <c r="R559" s="20">
        <v>0</v>
      </c>
      <c r="S559" s="20">
        <v>0</v>
      </c>
      <c r="T559" s="55">
        <v>44986</v>
      </c>
      <c r="U559" s="20"/>
      <c r="V559" s="8"/>
      <c r="W559" s="8"/>
      <c r="X559" s="8"/>
    </row>
    <row r="560" spans="1:396" s="83" customFormat="1">
      <c r="A560" s="25" t="s">
        <v>421</v>
      </c>
      <c r="B560" s="25" t="s">
        <v>4521</v>
      </c>
      <c r="C560" s="25" t="s">
        <v>294</v>
      </c>
      <c r="D560" s="25">
        <v>1</v>
      </c>
      <c r="E560" s="25" t="s">
        <v>382</v>
      </c>
      <c r="F560" s="25" t="s">
        <v>4522</v>
      </c>
      <c r="G560" s="25">
        <v>1</v>
      </c>
      <c r="H560" s="25" t="s">
        <v>382</v>
      </c>
      <c r="I560" s="25">
        <v>17.670000000000002</v>
      </c>
      <c r="J560" s="25" t="s">
        <v>4522</v>
      </c>
      <c r="K560" s="25">
        <v>0</v>
      </c>
      <c r="L560" s="25" t="s">
        <v>239</v>
      </c>
      <c r="M560" s="25">
        <v>1</v>
      </c>
      <c r="N560" s="25">
        <v>1</v>
      </c>
      <c r="O560" s="25">
        <v>100</v>
      </c>
      <c r="P560" s="25">
        <v>1</v>
      </c>
      <c r="Q560" s="25">
        <v>2</v>
      </c>
      <c r="R560" s="25">
        <v>17.670000000000002</v>
      </c>
      <c r="S560" s="25">
        <v>0</v>
      </c>
      <c r="T560" s="61">
        <v>45046</v>
      </c>
      <c r="U560" s="25"/>
      <c r="V560" s="8"/>
      <c r="W560" s="8"/>
      <c r="X560" s="8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</row>
    <row r="561" spans="1:396">
      <c r="A561" s="20" t="s">
        <v>254</v>
      </c>
      <c r="B561" s="20" t="s">
        <v>4523</v>
      </c>
      <c r="C561" s="20" t="s">
        <v>294</v>
      </c>
      <c r="D561" s="20">
        <v>1</v>
      </c>
      <c r="E561" s="20" t="s">
        <v>295</v>
      </c>
      <c r="F561" s="20" t="s">
        <v>4524</v>
      </c>
      <c r="G561" s="20">
        <v>1</v>
      </c>
      <c r="H561" s="20" t="s">
        <v>295</v>
      </c>
      <c r="I561" s="20">
        <v>0</v>
      </c>
      <c r="J561" s="20" t="s">
        <v>4524</v>
      </c>
      <c r="K561" s="20">
        <v>0</v>
      </c>
      <c r="L561" s="20" t="s">
        <v>3781</v>
      </c>
      <c r="M561" s="20">
        <v>1</v>
      </c>
      <c r="N561" s="20">
        <v>1</v>
      </c>
      <c r="O561" s="20">
        <v>1000</v>
      </c>
      <c r="P561" s="20">
        <v>1</v>
      </c>
      <c r="Q561" s="20">
        <v>2</v>
      </c>
      <c r="R561" s="20">
        <v>0</v>
      </c>
      <c r="S561" s="20">
        <v>0</v>
      </c>
      <c r="T561" s="55">
        <v>44986</v>
      </c>
      <c r="U561" s="20"/>
      <c r="V561" s="8"/>
      <c r="W561" s="8"/>
      <c r="X561" s="8"/>
    </row>
    <row r="562" spans="1:396" s="83" customFormat="1">
      <c r="A562" s="25" t="s">
        <v>427</v>
      </c>
      <c r="B562" s="25" t="s">
        <v>4525</v>
      </c>
      <c r="C562" s="25" t="s">
        <v>294</v>
      </c>
      <c r="D562" s="25">
        <v>1</v>
      </c>
      <c r="E562" s="25" t="s">
        <v>382</v>
      </c>
      <c r="F562" s="25" t="s">
        <v>4526</v>
      </c>
      <c r="G562" s="25">
        <v>1</v>
      </c>
      <c r="H562" s="25" t="s">
        <v>382</v>
      </c>
      <c r="I562" s="25">
        <v>16.440000000000001</v>
      </c>
      <c r="J562" s="25" t="s">
        <v>4526</v>
      </c>
      <c r="K562" s="25">
        <v>0</v>
      </c>
      <c r="L562" s="25" t="s">
        <v>239</v>
      </c>
      <c r="M562" s="25">
        <v>1</v>
      </c>
      <c r="N562" s="25">
        <v>1</v>
      </c>
      <c r="O562" s="25">
        <v>100</v>
      </c>
      <c r="P562" s="25">
        <v>1</v>
      </c>
      <c r="Q562" s="25">
        <v>2</v>
      </c>
      <c r="R562" s="25">
        <v>16.440000000000001</v>
      </c>
      <c r="S562" s="25">
        <v>0</v>
      </c>
      <c r="T562" s="61">
        <v>45046</v>
      </c>
      <c r="U562" s="25"/>
      <c r="V562" s="8"/>
      <c r="W562" s="8"/>
      <c r="X562" s="8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</row>
    <row r="563" spans="1:396">
      <c r="A563" s="20" t="s">
        <v>430</v>
      </c>
      <c r="B563" s="20" t="s">
        <v>4527</v>
      </c>
      <c r="C563" s="20" t="s">
        <v>294</v>
      </c>
      <c r="D563" s="20">
        <v>1</v>
      </c>
      <c r="E563" s="20" t="s">
        <v>382</v>
      </c>
      <c r="F563" s="20" t="s">
        <v>4528</v>
      </c>
      <c r="G563" s="20">
        <v>1</v>
      </c>
      <c r="H563" s="20" t="s">
        <v>382</v>
      </c>
      <c r="I563" s="20">
        <v>19.18</v>
      </c>
      <c r="J563" s="20" t="s">
        <v>4528</v>
      </c>
      <c r="K563" s="20">
        <v>0</v>
      </c>
      <c r="L563" s="20" t="s">
        <v>239</v>
      </c>
      <c r="M563" s="20">
        <v>1</v>
      </c>
      <c r="N563" s="20">
        <v>1</v>
      </c>
      <c r="O563" s="20">
        <v>100</v>
      </c>
      <c r="P563" s="20">
        <v>1</v>
      </c>
      <c r="Q563" s="20">
        <v>2</v>
      </c>
      <c r="R563" s="20">
        <v>19.18</v>
      </c>
      <c r="S563" s="20">
        <v>0</v>
      </c>
      <c r="T563" s="55">
        <v>45046</v>
      </c>
      <c r="U563" s="20"/>
      <c r="V563" s="8"/>
      <c r="W563" s="8"/>
      <c r="X563" s="8"/>
    </row>
    <row r="564" spans="1:396" s="83" customFormat="1">
      <c r="A564" s="25" t="s">
        <v>3703</v>
      </c>
      <c r="B564" s="25" t="s">
        <v>3703</v>
      </c>
      <c r="C564" s="25" t="s">
        <v>294</v>
      </c>
      <c r="D564" s="25">
        <v>5</v>
      </c>
      <c r="E564" s="25" t="s">
        <v>382</v>
      </c>
      <c r="F564" s="25" t="s">
        <v>4529</v>
      </c>
      <c r="G564" s="25">
        <v>1</v>
      </c>
      <c r="H564" s="25" t="s">
        <v>295</v>
      </c>
      <c r="I564" s="25">
        <v>0</v>
      </c>
      <c r="J564" s="25" t="s">
        <v>4529</v>
      </c>
      <c r="K564" s="25">
        <v>0</v>
      </c>
      <c r="L564" s="25" t="s">
        <v>232</v>
      </c>
      <c r="M564" s="25">
        <v>1</v>
      </c>
      <c r="N564" s="25">
        <v>1</v>
      </c>
      <c r="O564" s="25">
        <v>1000</v>
      </c>
      <c r="P564" s="25">
        <v>1</v>
      </c>
      <c r="Q564" s="25">
        <v>2</v>
      </c>
      <c r="R564" s="25">
        <v>0</v>
      </c>
      <c r="S564" s="25">
        <v>0</v>
      </c>
      <c r="T564" s="61">
        <v>44986</v>
      </c>
      <c r="U564" s="25"/>
      <c r="V564" s="8"/>
      <c r="W564" s="8"/>
      <c r="X564" s="8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</row>
    <row r="565" spans="1:396">
      <c r="A565" s="20" t="s">
        <v>3687</v>
      </c>
      <c r="B565" s="20" t="s">
        <v>3687</v>
      </c>
      <c r="C565" s="20" t="s">
        <v>294</v>
      </c>
      <c r="D565" s="20">
        <v>5</v>
      </c>
      <c r="E565" s="20" t="s">
        <v>382</v>
      </c>
      <c r="F565" s="20" t="s">
        <v>4530</v>
      </c>
      <c r="G565" s="20">
        <v>1</v>
      </c>
      <c r="H565" s="20" t="s">
        <v>295</v>
      </c>
      <c r="I565" s="20">
        <v>0</v>
      </c>
      <c r="J565" s="20" t="s">
        <v>4530</v>
      </c>
      <c r="K565" s="20">
        <v>0</v>
      </c>
      <c r="L565" s="20" t="s">
        <v>232</v>
      </c>
      <c r="M565" s="20">
        <v>1</v>
      </c>
      <c r="N565" s="20">
        <v>1</v>
      </c>
      <c r="O565" s="20">
        <v>1000</v>
      </c>
      <c r="P565" s="20">
        <v>1</v>
      </c>
      <c r="Q565" s="20">
        <v>2</v>
      </c>
      <c r="R565" s="20">
        <v>0</v>
      </c>
      <c r="S565" s="20">
        <v>0</v>
      </c>
      <c r="T565" s="55">
        <v>44986</v>
      </c>
      <c r="U565" s="20"/>
      <c r="V565" s="8"/>
      <c r="W565" s="8"/>
      <c r="X565" s="8"/>
    </row>
    <row r="566" spans="1:396" s="83" customFormat="1">
      <c r="A566" s="25" t="s">
        <v>1960</v>
      </c>
      <c r="B566" s="25" t="s">
        <v>1960</v>
      </c>
      <c r="C566" s="25" t="s">
        <v>294</v>
      </c>
      <c r="D566" s="25">
        <v>5</v>
      </c>
      <c r="E566" s="25" t="s">
        <v>382</v>
      </c>
      <c r="F566" s="25" t="s">
        <v>4531</v>
      </c>
      <c r="G566" s="25">
        <v>1</v>
      </c>
      <c r="H566" s="25" t="s">
        <v>295</v>
      </c>
      <c r="I566" s="25">
        <v>0</v>
      </c>
      <c r="J566" s="25" t="s">
        <v>4531</v>
      </c>
      <c r="K566" s="25">
        <v>0</v>
      </c>
      <c r="L566" s="25" t="s">
        <v>4532</v>
      </c>
      <c r="M566" s="25">
        <v>1</v>
      </c>
      <c r="N566" s="25">
        <v>1</v>
      </c>
      <c r="O566" s="25">
        <v>1000</v>
      </c>
      <c r="P566" s="25">
        <v>1</v>
      </c>
      <c r="Q566" s="25">
        <v>2</v>
      </c>
      <c r="R566" s="25">
        <v>0</v>
      </c>
      <c r="S566" s="25">
        <v>0</v>
      </c>
      <c r="T566" s="61">
        <v>44986</v>
      </c>
      <c r="U566" s="25"/>
      <c r="V566" s="8"/>
      <c r="W566" s="8"/>
      <c r="X566" s="8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</row>
    <row r="567" spans="1:396">
      <c r="A567" s="20" t="s">
        <v>3705</v>
      </c>
      <c r="B567" s="20" t="s">
        <v>3705</v>
      </c>
      <c r="C567" s="20" t="s">
        <v>294</v>
      </c>
      <c r="D567" s="20">
        <v>5</v>
      </c>
      <c r="E567" s="20" t="s">
        <v>382</v>
      </c>
      <c r="F567" s="20" t="s">
        <v>4533</v>
      </c>
      <c r="G567" s="20">
        <v>1</v>
      </c>
      <c r="H567" s="20" t="s">
        <v>295</v>
      </c>
      <c r="I567" s="20">
        <v>0</v>
      </c>
      <c r="J567" s="20" t="s">
        <v>4533</v>
      </c>
      <c r="K567" s="20">
        <v>0</v>
      </c>
      <c r="L567" s="20" t="s">
        <v>232</v>
      </c>
      <c r="M567" s="20">
        <v>1</v>
      </c>
      <c r="N567" s="20">
        <v>1</v>
      </c>
      <c r="O567" s="20">
        <v>1000</v>
      </c>
      <c r="P567" s="20">
        <v>1</v>
      </c>
      <c r="Q567" s="20">
        <v>2</v>
      </c>
      <c r="R567" s="20">
        <v>0</v>
      </c>
      <c r="S567" s="20">
        <v>0</v>
      </c>
      <c r="T567" s="55">
        <v>44986</v>
      </c>
      <c r="U567" s="20"/>
      <c r="V567" s="8"/>
      <c r="W567" s="8"/>
      <c r="X567" s="8"/>
    </row>
    <row r="568" spans="1:396" s="83" customFormat="1">
      <c r="A568" s="25" t="s">
        <v>4534</v>
      </c>
      <c r="B568" s="25" t="s">
        <v>4534</v>
      </c>
      <c r="C568" s="25" t="s">
        <v>294</v>
      </c>
      <c r="D568" s="25">
        <v>2500</v>
      </c>
      <c r="E568" s="25" t="s">
        <v>332</v>
      </c>
      <c r="F568" s="25" t="s">
        <v>4535</v>
      </c>
      <c r="G568" s="25">
        <v>1</v>
      </c>
      <c r="H568" s="25" t="s">
        <v>295</v>
      </c>
      <c r="I568" s="25">
        <v>0</v>
      </c>
      <c r="J568" s="25" t="s">
        <v>4535</v>
      </c>
      <c r="K568" s="25">
        <v>0</v>
      </c>
      <c r="L568" s="25" t="s">
        <v>4536</v>
      </c>
      <c r="M568" s="25">
        <v>1</v>
      </c>
      <c r="N568" s="25">
        <v>1</v>
      </c>
      <c r="O568" s="25">
        <v>1000</v>
      </c>
      <c r="P568" s="25">
        <v>1</v>
      </c>
      <c r="Q568" s="25">
        <v>2</v>
      </c>
      <c r="R568" s="25">
        <v>0</v>
      </c>
      <c r="S568" s="25">
        <v>0</v>
      </c>
      <c r="T568" s="61">
        <v>44986</v>
      </c>
      <c r="U568" s="25"/>
      <c r="V568" s="8"/>
      <c r="W568" s="8"/>
      <c r="X568" s="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</row>
    <row r="569" spans="1:396">
      <c r="A569" s="20" t="s">
        <v>1253</v>
      </c>
      <c r="B569" s="20" t="s">
        <v>1253</v>
      </c>
      <c r="C569" s="20" t="s">
        <v>294</v>
      </c>
      <c r="D569" s="20">
        <v>2</v>
      </c>
      <c r="E569" s="20" t="s">
        <v>382</v>
      </c>
      <c r="F569" s="20" t="s">
        <v>4537</v>
      </c>
      <c r="G569" s="20">
        <v>1</v>
      </c>
      <c r="H569" s="20" t="s">
        <v>382</v>
      </c>
      <c r="I569" s="20">
        <v>0</v>
      </c>
      <c r="J569" s="20" t="s">
        <v>4537</v>
      </c>
      <c r="K569" s="20">
        <v>0</v>
      </c>
      <c r="L569" s="20" t="s">
        <v>4538</v>
      </c>
      <c r="M569" s="20">
        <v>1</v>
      </c>
      <c r="N569" s="20">
        <v>1</v>
      </c>
      <c r="O569" s="20">
        <v>1000</v>
      </c>
      <c r="P569" s="20">
        <v>1</v>
      </c>
      <c r="Q569" s="20">
        <v>2</v>
      </c>
      <c r="R569" s="20">
        <v>0</v>
      </c>
      <c r="S569" s="20">
        <v>0</v>
      </c>
      <c r="T569" s="55">
        <v>44986</v>
      </c>
      <c r="U569" s="20"/>
      <c r="V569" s="8"/>
      <c r="W569" s="8"/>
      <c r="X569" s="8"/>
    </row>
    <row r="570" spans="1:396" s="83" customFormat="1">
      <c r="A570" s="25" t="s">
        <v>1289</v>
      </c>
      <c r="B570" s="25" t="s">
        <v>4539</v>
      </c>
      <c r="C570" s="25" t="s">
        <v>294</v>
      </c>
      <c r="D570" s="25">
        <v>2500</v>
      </c>
      <c r="E570" s="25" t="s">
        <v>332</v>
      </c>
      <c r="F570" s="25" t="s">
        <v>4540</v>
      </c>
      <c r="G570" s="25">
        <v>2.5</v>
      </c>
      <c r="H570" s="25" t="s">
        <v>382</v>
      </c>
      <c r="I570" s="25">
        <v>0</v>
      </c>
      <c r="J570" s="25" t="s">
        <v>4540</v>
      </c>
      <c r="K570" s="25"/>
      <c r="L570" s="25" t="s">
        <v>3984</v>
      </c>
      <c r="M570" s="25">
        <v>3</v>
      </c>
      <c r="N570" s="25">
        <v>1</v>
      </c>
      <c r="O570" s="25">
        <v>1000</v>
      </c>
      <c r="P570" s="25">
        <v>1</v>
      </c>
      <c r="Q570" s="25">
        <v>2</v>
      </c>
      <c r="R570" s="25">
        <v>0</v>
      </c>
      <c r="S570" s="25">
        <v>0</v>
      </c>
      <c r="T570" s="61">
        <v>44986</v>
      </c>
      <c r="U570" s="25"/>
      <c r="V570" s="8"/>
      <c r="W570" s="8"/>
      <c r="X570" s="8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</row>
    <row r="571" spans="1:396">
      <c r="A571" s="20" t="s">
        <v>1289</v>
      </c>
      <c r="B571" s="20" t="s">
        <v>4541</v>
      </c>
      <c r="C571" s="20" t="s">
        <v>294</v>
      </c>
      <c r="D571" s="20">
        <v>5000</v>
      </c>
      <c r="E571" s="20" t="s">
        <v>332</v>
      </c>
      <c r="F571" s="20" t="s">
        <v>4542</v>
      </c>
      <c r="G571" s="20">
        <v>5</v>
      </c>
      <c r="H571" s="20" t="s">
        <v>382</v>
      </c>
      <c r="I571" s="20">
        <v>0</v>
      </c>
      <c r="J571" s="20" t="s">
        <v>4542</v>
      </c>
      <c r="K571" s="20">
        <v>0</v>
      </c>
      <c r="L571" s="20" t="s">
        <v>232</v>
      </c>
      <c r="M571" s="20">
        <v>5</v>
      </c>
      <c r="N571" s="20">
        <v>1</v>
      </c>
      <c r="O571" s="20">
        <v>1000</v>
      </c>
      <c r="P571" s="20">
        <v>1</v>
      </c>
      <c r="Q571" s="20">
        <v>2</v>
      </c>
      <c r="R571" s="20">
        <v>0</v>
      </c>
      <c r="S571" s="20">
        <v>0</v>
      </c>
      <c r="T571" s="55">
        <v>44986</v>
      </c>
      <c r="U571" s="20"/>
      <c r="V571" s="8"/>
      <c r="W571" s="8"/>
      <c r="X571" s="8"/>
    </row>
    <row r="572" spans="1:396" s="83" customFormat="1">
      <c r="A572" s="25" t="s">
        <v>4539</v>
      </c>
      <c r="B572" s="25" t="s">
        <v>4539</v>
      </c>
      <c r="C572" s="25" t="s">
        <v>294</v>
      </c>
      <c r="D572" s="25">
        <v>2.5</v>
      </c>
      <c r="E572" s="25" t="s">
        <v>382</v>
      </c>
      <c r="F572" s="25" t="s">
        <v>4540</v>
      </c>
      <c r="G572" s="25">
        <v>1</v>
      </c>
      <c r="H572" s="25" t="s">
        <v>382</v>
      </c>
      <c r="I572" s="25">
        <v>0</v>
      </c>
      <c r="J572" s="25" t="s">
        <v>4540</v>
      </c>
      <c r="K572" s="25">
        <v>0</v>
      </c>
      <c r="L572" s="25" t="s">
        <v>3984</v>
      </c>
      <c r="M572" s="25">
        <v>1</v>
      </c>
      <c r="N572" s="25">
        <v>1</v>
      </c>
      <c r="O572" s="25">
        <v>1000</v>
      </c>
      <c r="P572" s="25">
        <v>1</v>
      </c>
      <c r="Q572" s="25">
        <v>2</v>
      </c>
      <c r="R572" s="25">
        <v>0</v>
      </c>
      <c r="S572" s="25">
        <v>0</v>
      </c>
      <c r="T572" s="61">
        <v>44986</v>
      </c>
      <c r="U572" s="25"/>
      <c r="V572" s="8"/>
      <c r="W572" s="8"/>
      <c r="X572" s="8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</row>
    <row r="573" spans="1:396">
      <c r="A573" s="20" t="s">
        <v>920</v>
      </c>
      <c r="B573" s="20" t="s">
        <v>920</v>
      </c>
      <c r="C573" s="20" t="s">
        <v>294</v>
      </c>
      <c r="D573" s="20">
        <v>5000</v>
      </c>
      <c r="E573" s="20" t="s">
        <v>332</v>
      </c>
      <c r="F573" s="20" t="s">
        <v>4543</v>
      </c>
      <c r="G573" s="20">
        <v>5</v>
      </c>
      <c r="H573" s="20" t="s">
        <v>382</v>
      </c>
      <c r="I573" s="20">
        <v>0</v>
      </c>
      <c r="J573" s="20" t="s">
        <v>4543</v>
      </c>
      <c r="K573" s="20">
        <v>0</v>
      </c>
      <c r="L573" s="20" t="s">
        <v>4544</v>
      </c>
      <c r="M573" s="20">
        <v>5</v>
      </c>
      <c r="N573" s="20">
        <v>1</v>
      </c>
      <c r="O573" s="20">
        <v>1000</v>
      </c>
      <c r="P573" s="20">
        <v>1</v>
      </c>
      <c r="Q573" s="20">
        <v>2</v>
      </c>
      <c r="R573" s="20">
        <v>0</v>
      </c>
      <c r="S573" s="20">
        <v>0</v>
      </c>
      <c r="T573" s="55">
        <v>44986</v>
      </c>
      <c r="U573" s="20"/>
      <c r="V573" s="8"/>
      <c r="W573" s="8"/>
      <c r="X573" s="8"/>
    </row>
    <row r="574" spans="1:396" s="83" customFormat="1">
      <c r="A574" s="25" t="s">
        <v>1336</v>
      </c>
      <c r="B574" s="25" t="s">
        <v>4545</v>
      </c>
      <c r="C574" s="25" t="s">
        <v>294</v>
      </c>
      <c r="D574" s="25">
        <v>2500</v>
      </c>
      <c r="E574" s="25" t="s">
        <v>332</v>
      </c>
      <c r="F574" s="25" t="s">
        <v>4546</v>
      </c>
      <c r="G574" s="25">
        <v>2.5</v>
      </c>
      <c r="H574" s="25" t="s">
        <v>382</v>
      </c>
      <c r="I574" s="25">
        <v>0</v>
      </c>
      <c r="J574" s="25" t="s">
        <v>4546</v>
      </c>
      <c r="K574" s="25"/>
      <c r="L574" s="25" t="s">
        <v>3984</v>
      </c>
      <c r="M574" s="25">
        <v>3</v>
      </c>
      <c r="N574" s="25">
        <v>1</v>
      </c>
      <c r="O574" s="25">
        <v>1000</v>
      </c>
      <c r="P574" s="25">
        <v>1</v>
      </c>
      <c r="Q574" s="25">
        <v>2</v>
      </c>
      <c r="R574" s="25">
        <v>0</v>
      </c>
      <c r="S574" s="25">
        <v>0</v>
      </c>
      <c r="T574" s="61">
        <v>44986</v>
      </c>
      <c r="U574" s="25"/>
      <c r="V574" s="8"/>
      <c r="W574" s="8"/>
      <c r="X574" s="8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</row>
    <row r="575" spans="1:396">
      <c r="A575" s="20" t="s">
        <v>1336</v>
      </c>
      <c r="B575" s="20" t="s">
        <v>1336</v>
      </c>
      <c r="C575" s="20" t="s">
        <v>294</v>
      </c>
      <c r="D575" s="20">
        <v>5000</v>
      </c>
      <c r="E575" s="20" t="s">
        <v>332</v>
      </c>
      <c r="F575" s="20" t="s">
        <v>4547</v>
      </c>
      <c r="G575" s="20">
        <v>5</v>
      </c>
      <c r="H575" s="20" t="s">
        <v>382</v>
      </c>
      <c r="I575" s="20">
        <v>0</v>
      </c>
      <c r="J575" s="20" t="s">
        <v>4547</v>
      </c>
      <c r="K575" s="20">
        <v>0</v>
      </c>
      <c r="L575" s="20" t="s">
        <v>232</v>
      </c>
      <c r="M575" s="20">
        <v>5</v>
      </c>
      <c r="N575" s="20">
        <v>1</v>
      </c>
      <c r="O575" s="20">
        <v>1000</v>
      </c>
      <c r="P575" s="20">
        <v>1</v>
      </c>
      <c r="Q575" s="20">
        <v>2</v>
      </c>
      <c r="R575" s="20">
        <v>0</v>
      </c>
      <c r="S575" s="20">
        <v>0</v>
      </c>
      <c r="T575" s="55">
        <v>44986</v>
      </c>
      <c r="U575" s="20"/>
      <c r="V575" s="8"/>
      <c r="W575" s="8"/>
      <c r="X575" s="8"/>
    </row>
    <row r="576" spans="1:396" s="83" customFormat="1">
      <c r="A576" s="25" t="s">
        <v>4545</v>
      </c>
      <c r="B576" s="25" t="s">
        <v>4545</v>
      </c>
      <c r="C576" s="25" t="s">
        <v>294</v>
      </c>
      <c r="D576" s="25">
        <v>2.5</v>
      </c>
      <c r="E576" s="25" t="s">
        <v>382</v>
      </c>
      <c r="F576" s="25" t="s">
        <v>4546</v>
      </c>
      <c r="G576" s="25">
        <v>1</v>
      </c>
      <c r="H576" s="25" t="s">
        <v>382</v>
      </c>
      <c r="I576" s="25">
        <v>0</v>
      </c>
      <c r="J576" s="25" t="s">
        <v>4546</v>
      </c>
      <c r="K576" s="25">
        <v>0</v>
      </c>
      <c r="L576" s="25" t="s">
        <v>3984</v>
      </c>
      <c r="M576" s="25">
        <v>1</v>
      </c>
      <c r="N576" s="25">
        <v>1</v>
      </c>
      <c r="O576" s="25">
        <v>1000</v>
      </c>
      <c r="P576" s="25">
        <v>1</v>
      </c>
      <c r="Q576" s="25">
        <v>2</v>
      </c>
      <c r="R576" s="25">
        <v>0</v>
      </c>
      <c r="S576" s="25">
        <v>0</v>
      </c>
      <c r="T576" s="61">
        <v>44986</v>
      </c>
      <c r="U576" s="25"/>
      <c r="V576" s="8"/>
      <c r="W576" s="8"/>
      <c r="X576" s="8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</row>
    <row r="577" spans="1:396">
      <c r="A577" s="20" t="s">
        <v>4548</v>
      </c>
      <c r="B577" s="20" t="s">
        <v>4548</v>
      </c>
      <c r="C577" s="20" t="s">
        <v>294</v>
      </c>
      <c r="D577" s="20">
        <v>1300</v>
      </c>
      <c r="E577" s="20" t="s">
        <v>332</v>
      </c>
      <c r="F577" s="20" t="s">
        <v>4549</v>
      </c>
      <c r="G577" s="20">
        <v>1</v>
      </c>
      <c r="H577" s="20" t="s">
        <v>295</v>
      </c>
      <c r="I577" s="20">
        <v>0</v>
      </c>
      <c r="J577" s="20" t="s">
        <v>4549</v>
      </c>
      <c r="K577" s="20">
        <v>0</v>
      </c>
      <c r="L577" s="20" t="s">
        <v>4550</v>
      </c>
      <c r="M577" s="20">
        <v>1</v>
      </c>
      <c r="N577" s="20">
        <v>1</v>
      </c>
      <c r="O577" s="20">
        <v>1000</v>
      </c>
      <c r="P577" s="20">
        <v>1</v>
      </c>
      <c r="Q577" s="20">
        <v>2</v>
      </c>
      <c r="R577" s="20">
        <v>0</v>
      </c>
      <c r="S577" s="20">
        <v>0</v>
      </c>
      <c r="T577" s="55">
        <v>44986</v>
      </c>
      <c r="U577" s="20"/>
      <c r="V577" s="8"/>
      <c r="W577" s="8"/>
      <c r="X577" s="8"/>
    </row>
    <row r="578" spans="1:396" s="83" customFormat="1">
      <c r="A578" s="25" t="s">
        <v>754</v>
      </c>
      <c r="B578" s="25" t="s">
        <v>4028</v>
      </c>
      <c r="C578" s="25" t="s">
        <v>294</v>
      </c>
      <c r="D578" s="25">
        <v>2500</v>
      </c>
      <c r="E578" s="25" t="s">
        <v>332</v>
      </c>
      <c r="F578" s="25" t="s">
        <v>4551</v>
      </c>
      <c r="G578" s="25">
        <v>2.5</v>
      </c>
      <c r="H578" s="25" t="s">
        <v>382</v>
      </c>
      <c r="I578" s="25">
        <v>0</v>
      </c>
      <c r="J578" s="25" t="s">
        <v>4551</v>
      </c>
      <c r="K578" s="25"/>
      <c r="L578" s="25" t="s">
        <v>3984</v>
      </c>
      <c r="M578" s="25">
        <v>3</v>
      </c>
      <c r="N578" s="25">
        <v>1</v>
      </c>
      <c r="O578" s="25">
        <v>1000</v>
      </c>
      <c r="P578" s="25">
        <v>1</v>
      </c>
      <c r="Q578" s="25">
        <v>2</v>
      </c>
      <c r="R578" s="25">
        <v>0</v>
      </c>
      <c r="S578" s="25">
        <v>0</v>
      </c>
      <c r="T578" s="61">
        <v>44986</v>
      </c>
      <c r="U578" s="25"/>
      <c r="V578" s="8"/>
      <c r="W578" s="8"/>
      <c r="X578" s="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</row>
    <row r="579" spans="1:396">
      <c r="A579" s="20" t="s">
        <v>754</v>
      </c>
      <c r="B579" s="20" t="s">
        <v>4552</v>
      </c>
      <c r="C579" s="20" t="s">
        <v>294</v>
      </c>
      <c r="D579" s="20">
        <v>5000</v>
      </c>
      <c r="E579" s="20" t="s">
        <v>332</v>
      </c>
      <c r="F579" s="20" t="s">
        <v>4553</v>
      </c>
      <c r="G579" s="20">
        <v>5</v>
      </c>
      <c r="H579" s="20" t="s">
        <v>382</v>
      </c>
      <c r="I579" s="20">
        <v>0</v>
      </c>
      <c r="J579" s="20" t="s">
        <v>4553</v>
      </c>
      <c r="K579" s="20">
        <v>0</v>
      </c>
      <c r="L579" s="20" t="s">
        <v>232</v>
      </c>
      <c r="M579" s="20">
        <v>5</v>
      </c>
      <c r="N579" s="20">
        <v>1</v>
      </c>
      <c r="O579" s="20">
        <v>1000</v>
      </c>
      <c r="P579" s="20">
        <v>1</v>
      </c>
      <c r="Q579" s="20">
        <v>2</v>
      </c>
      <c r="R579" s="20">
        <v>0</v>
      </c>
      <c r="S579" s="20">
        <v>0</v>
      </c>
      <c r="T579" s="55">
        <v>44986</v>
      </c>
      <c r="U579" s="20"/>
      <c r="V579" s="8"/>
      <c r="W579" s="8"/>
      <c r="X579" s="8"/>
    </row>
    <row r="580" spans="1:396" s="83" customFormat="1">
      <c r="A580" s="25" t="s">
        <v>4028</v>
      </c>
      <c r="B580" s="25" t="s">
        <v>4552</v>
      </c>
      <c r="C580" s="25" t="s">
        <v>294</v>
      </c>
      <c r="D580" s="25">
        <v>5000</v>
      </c>
      <c r="E580" s="25" t="s">
        <v>332</v>
      </c>
      <c r="F580" s="25" t="s">
        <v>4553</v>
      </c>
      <c r="G580" s="25">
        <v>5</v>
      </c>
      <c r="H580" s="25" t="s">
        <v>382</v>
      </c>
      <c r="I580" s="25">
        <v>0</v>
      </c>
      <c r="J580" s="25" t="s">
        <v>4553</v>
      </c>
      <c r="K580" s="25">
        <v>0</v>
      </c>
      <c r="L580" s="25" t="s">
        <v>232</v>
      </c>
      <c r="M580" s="25">
        <v>5</v>
      </c>
      <c r="N580" s="25">
        <v>1</v>
      </c>
      <c r="O580" s="25">
        <v>1000</v>
      </c>
      <c r="P580" s="25">
        <v>1</v>
      </c>
      <c r="Q580" s="25">
        <v>2</v>
      </c>
      <c r="R580" s="25">
        <v>0</v>
      </c>
      <c r="S580" s="25">
        <v>0</v>
      </c>
      <c r="T580" s="61">
        <v>44986</v>
      </c>
      <c r="U580" s="25"/>
      <c r="V580" s="8"/>
      <c r="W580" s="8"/>
      <c r="X580" s="8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</row>
    <row r="581" spans="1:396">
      <c r="A581" s="20" t="s">
        <v>4028</v>
      </c>
      <c r="B581" s="20" t="s">
        <v>4028</v>
      </c>
      <c r="C581" s="20" t="s">
        <v>294</v>
      </c>
      <c r="D581" s="20">
        <v>2.5</v>
      </c>
      <c r="E581" s="20" t="s">
        <v>382</v>
      </c>
      <c r="F581" s="20" t="s">
        <v>4551</v>
      </c>
      <c r="G581" s="20">
        <v>2.5</v>
      </c>
      <c r="H581" s="20" t="s">
        <v>382</v>
      </c>
      <c r="I581" s="20">
        <v>0</v>
      </c>
      <c r="J581" s="20" t="s">
        <v>4551</v>
      </c>
      <c r="K581" s="20">
        <v>0</v>
      </c>
      <c r="L581" s="20" t="s">
        <v>3984</v>
      </c>
      <c r="M581" s="20">
        <v>3</v>
      </c>
      <c r="N581" s="20">
        <v>1</v>
      </c>
      <c r="O581" s="20">
        <v>1000</v>
      </c>
      <c r="P581" s="20">
        <v>1</v>
      </c>
      <c r="Q581" s="20">
        <v>2</v>
      </c>
      <c r="R581" s="20">
        <v>0</v>
      </c>
      <c r="S581" s="20">
        <v>0</v>
      </c>
      <c r="T581" s="55">
        <v>44986</v>
      </c>
      <c r="U581" s="20"/>
      <c r="V581" s="8"/>
      <c r="W581" s="8"/>
      <c r="X581" s="8"/>
    </row>
    <row r="582" spans="1:396" s="83" customFormat="1">
      <c r="A582" s="25" t="s">
        <v>1076</v>
      </c>
      <c r="B582" s="25" t="s">
        <v>1076</v>
      </c>
      <c r="C582" s="25" t="s">
        <v>294</v>
      </c>
      <c r="D582" s="25">
        <v>2500</v>
      </c>
      <c r="E582" s="25" t="s">
        <v>332</v>
      </c>
      <c r="F582" s="25" t="s">
        <v>4554</v>
      </c>
      <c r="G582" s="25">
        <v>1</v>
      </c>
      <c r="H582" s="25" t="s">
        <v>295</v>
      </c>
      <c r="I582" s="25">
        <v>0</v>
      </c>
      <c r="J582" s="25" t="s">
        <v>4554</v>
      </c>
      <c r="K582" s="25">
        <v>0</v>
      </c>
      <c r="L582" s="25" t="s">
        <v>3986</v>
      </c>
      <c r="M582" s="25">
        <v>1</v>
      </c>
      <c r="N582" s="25">
        <v>1</v>
      </c>
      <c r="O582" s="25">
        <v>1000</v>
      </c>
      <c r="P582" s="25">
        <v>1</v>
      </c>
      <c r="Q582" s="25">
        <v>2</v>
      </c>
      <c r="R582" s="25">
        <v>0</v>
      </c>
      <c r="S582" s="25">
        <v>0</v>
      </c>
      <c r="T582" s="61">
        <v>44986</v>
      </c>
      <c r="U582" s="25"/>
      <c r="V582" s="8"/>
      <c r="W582" s="8"/>
      <c r="X582" s="8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</row>
    <row r="583" spans="1:396">
      <c r="A583" s="20" t="s">
        <v>4555</v>
      </c>
      <c r="B583" s="20" t="s">
        <v>4555</v>
      </c>
      <c r="C583" s="20" t="s">
        <v>294</v>
      </c>
      <c r="D583" s="20">
        <v>1000</v>
      </c>
      <c r="E583" s="20" t="s">
        <v>332</v>
      </c>
      <c r="F583" s="20" t="s">
        <v>4556</v>
      </c>
      <c r="G583" s="20">
        <v>1</v>
      </c>
      <c r="H583" s="20" t="s">
        <v>295</v>
      </c>
      <c r="I583" s="20">
        <v>0</v>
      </c>
      <c r="J583" s="20" t="s">
        <v>4556</v>
      </c>
      <c r="K583" s="20">
        <v>0</v>
      </c>
      <c r="L583" s="20" t="s">
        <v>4557</v>
      </c>
      <c r="M583" s="20">
        <v>1</v>
      </c>
      <c r="N583" s="20">
        <v>1</v>
      </c>
      <c r="O583" s="20">
        <v>1000</v>
      </c>
      <c r="P583" s="20">
        <v>1</v>
      </c>
      <c r="Q583" s="20">
        <v>2</v>
      </c>
      <c r="R583" s="20">
        <v>0</v>
      </c>
      <c r="S583" s="20">
        <v>0</v>
      </c>
      <c r="T583" s="55">
        <v>44986</v>
      </c>
      <c r="U583" s="20"/>
      <c r="V583" s="8"/>
      <c r="W583" s="8"/>
      <c r="X583" s="8"/>
    </row>
    <row r="584" spans="1:396" s="83" customFormat="1">
      <c r="A584" s="25" t="s">
        <v>4558</v>
      </c>
      <c r="B584" s="25" t="s">
        <v>4558</v>
      </c>
      <c r="C584" s="25" t="s">
        <v>294</v>
      </c>
      <c r="D584" s="25">
        <v>5</v>
      </c>
      <c r="E584" s="25" t="s">
        <v>382</v>
      </c>
      <c r="F584" s="25" t="s">
        <v>4559</v>
      </c>
      <c r="G584" s="25">
        <v>1</v>
      </c>
      <c r="H584" s="25" t="s">
        <v>382</v>
      </c>
      <c r="I584" s="25">
        <v>0</v>
      </c>
      <c r="J584" s="25" t="s">
        <v>4559</v>
      </c>
      <c r="K584" s="25">
        <v>0</v>
      </c>
      <c r="L584" s="25" t="s">
        <v>4560</v>
      </c>
      <c r="M584" s="25">
        <v>1</v>
      </c>
      <c r="N584" s="25">
        <v>1</v>
      </c>
      <c r="O584" s="25">
        <v>1000</v>
      </c>
      <c r="P584" s="25">
        <v>1</v>
      </c>
      <c r="Q584" s="25">
        <v>2</v>
      </c>
      <c r="R584" s="25">
        <v>0</v>
      </c>
      <c r="S584" s="25">
        <v>0</v>
      </c>
      <c r="T584" s="61">
        <v>44986</v>
      </c>
      <c r="U584" s="25"/>
      <c r="V584" s="8"/>
      <c r="W584" s="8"/>
      <c r="X584" s="8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</row>
    <row r="585" spans="1:396">
      <c r="A585" s="20" t="s">
        <v>4561</v>
      </c>
      <c r="B585" s="20" t="s">
        <v>4561</v>
      </c>
      <c r="C585" s="20" t="s">
        <v>294</v>
      </c>
      <c r="D585" s="20">
        <v>2500</v>
      </c>
      <c r="E585" s="20" t="s">
        <v>332</v>
      </c>
      <c r="F585" s="20" t="s">
        <v>4562</v>
      </c>
      <c r="G585" s="20">
        <v>1</v>
      </c>
      <c r="H585" s="20" t="s">
        <v>295</v>
      </c>
      <c r="I585" s="20">
        <v>0</v>
      </c>
      <c r="J585" s="20" t="s">
        <v>4562</v>
      </c>
      <c r="K585" s="20">
        <v>0</v>
      </c>
      <c r="L585" s="20" t="s">
        <v>4003</v>
      </c>
      <c r="M585" s="20">
        <v>1</v>
      </c>
      <c r="N585" s="20">
        <v>1</v>
      </c>
      <c r="O585" s="20">
        <v>1000</v>
      </c>
      <c r="P585" s="20">
        <v>1</v>
      </c>
      <c r="Q585" s="20">
        <v>2</v>
      </c>
      <c r="R585" s="20">
        <v>0</v>
      </c>
      <c r="S585" s="20">
        <v>0</v>
      </c>
      <c r="T585" s="55">
        <v>44986</v>
      </c>
      <c r="U585" s="20"/>
      <c r="V585" s="8"/>
      <c r="W585" s="8"/>
      <c r="X585" s="8"/>
    </row>
    <row r="586" spans="1:396" s="83" customFormat="1">
      <c r="A586" s="25" t="s">
        <v>4563</v>
      </c>
      <c r="B586" s="25" t="s">
        <v>4563</v>
      </c>
      <c r="C586" s="25" t="s">
        <v>294</v>
      </c>
      <c r="D586" s="25">
        <v>2500</v>
      </c>
      <c r="E586" s="25" t="s">
        <v>332</v>
      </c>
      <c r="F586" s="25" t="s">
        <v>4564</v>
      </c>
      <c r="G586" s="25">
        <v>1</v>
      </c>
      <c r="H586" s="25" t="s">
        <v>295</v>
      </c>
      <c r="I586" s="25">
        <v>0</v>
      </c>
      <c r="J586" s="25" t="s">
        <v>4564</v>
      </c>
      <c r="K586" s="25">
        <v>0</v>
      </c>
      <c r="L586" s="25" t="s">
        <v>3986</v>
      </c>
      <c r="M586" s="25">
        <v>1</v>
      </c>
      <c r="N586" s="25">
        <v>1</v>
      </c>
      <c r="O586" s="25">
        <v>1000</v>
      </c>
      <c r="P586" s="25">
        <v>1</v>
      </c>
      <c r="Q586" s="25">
        <v>2</v>
      </c>
      <c r="R586" s="25">
        <v>0</v>
      </c>
      <c r="S586" s="25">
        <v>0</v>
      </c>
      <c r="T586" s="61">
        <v>44986</v>
      </c>
      <c r="U586" s="25"/>
      <c r="V586" s="8"/>
      <c r="W586" s="8"/>
      <c r="X586" s="8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</row>
    <row r="587" spans="1:396">
      <c r="A587" s="20" t="s">
        <v>439</v>
      </c>
      <c r="B587" s="20" t="s">
        <v>439</v>
      </c>
      <c r="C587" s="20" t="s">
        <v>294</v>
      </c>
      <c r="D587" s="20">
        <v>1</v>
      </c>
      <c r="E587" s="20" t="s">
        <v>382</v>
      </c>
      <c r="F587" s="20" t="s">
        <v>4565</v>
      </c>
      <c r="G587" s="20">
        <v>1</v>
      </c>
      <c r="H587" s="20" t="s">
        <v>382</v>
      </c>
      <c r="I587" s="20">
        <v>0</v>
      </c>
      <c r="J587" s="20" t="s">
        <v>4565</v>
      </c>
      <c r="K587" s="20">
        <v>0</v>
      </c>
      <c r="L587" s="20" t="s">
        <v>4021</v>
      </c>
      <c r="M587" s="20">
        <v>1</v>
      </c>
      <c r="N587" s="20">
        <v>1</v>
      </c>
      <c r="O587" s="20">
        <v>1000</v>
      </c>
      <c r="P587" s="20">
        <v>1</v>
      </c>
      <c r="Q587" s="20">
        <v>2</v>
      </c>
      <c r="R587" s="20">
        <v>0</v>
      </c>
      <c r="S587" s="20">
        <v>0</v>
      </c>
      <c r="T587" s="55">
        <v>44986</v>
      </c>
      <c r="U587" s="20"/>
      <c r="V587" s="8"/>
      <c r="W587" s="8"/>
      <c r="X587" s="8"/>
    </row>
    <row r="588" spans="1:396" s="83" customFormat="1">
      <c r="A588" s="25" t="s">
        <v>3252</v>
      </c>
      <c r="B588" s="25" t="s">
        <v>3252</v>
      </c>
      <c r="C588" s="25" t="s">
        <v>294</v>
      </c>
      <c r="D588" s="25">
        <v>2.5</v>
      </c>
      <c r="E588" s="25" t="s">
        <v>382</v>
      </c>
      <c r="F588" s="25" t="s">
        <v>4566</v>
      </c>
      <c r="G588" s="25">
        <v>1</v>
      </c>
      <c r="H588" s="25" t="s">
        <v>382</v>
      </c>
      <c r="I588" s="25">
        <v>0</v>
      </c>
      <c r="J588" s="25" t="s">
        <v>4566</v>
      </c>
      <c r="K588" s="25">
        <v>0</v>
      </c>
      <c r="L588" s="25" t="s">
        <v>3986</v>
      </c>
      <c r="M588" s="25">
        <v>1</v>
      </c>
      <c r="N588" s="25">
        <v>1</v>
      </c>
      <c r="O588" s="25">
        <v>1000</v>
      </c>
      <c r="P588" s="25">
        <v>1</v>
      </c>
      <c r="Q588" s="25">
        <v>2</v>
      </c>
      <c r="R588" s="25">
        <v>0</v>
      </c>
      <c r="S588" s="25">
        <v>0</v>
      </c>
      <c r="T588" s="61">
        <v>44986</v>
      </c>
      <c r="U588" s="25"/>
      <c r="V588" s="8"/>
      <c r="W588" s="8"/>
      <c r="X588" s="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</row>
    <row r="589" spans="1:396">
      <c r="A589" s="20" t="s">
        <v>928</v>
      </c>
      <c r="B589" s="20" t="s">
        <v>928</v>
      </c>
      <c r="C589" s="20" t="s">
        <v>294</v>
      </c>
      <c r="D589" s="20">
        <v>2.5</v>
      </c>
      <c r="E589" s="20" t="s">
        <v>382</v>
      </c>
      <c r="F589" s="20" t="s">
        <v>4567</v>
      </c>
      <c r="G589" s="20">
        <v>1</v>
      </c>
      <c r="H589" s="20" t="s">
        <v>382</v>
      </c>
      <c r="I589" s="20">
        <v>0</v>
      </c>
      <c r="J589" s="20" t="s">
        <v>4567</v>
      </c>
      <c r="K589" s="20">
        <v>0</v>
      </c>
      <c r="L589" s="20" t="s">
        <v>3984</v>
      </c>
      <c r="M589" s="20">
        <v>1</v>
      </c>
      <c r="N589" s="20">
        <v>1</v>
      </c>
      <c r="O589" s="20">
        <v>1000</v>
      </c>
      <c r="P589" s="20">
        <v>1</v>
      </c>
      <c r="Q589" s="20">
        <v>2</v>
      </c>
      <c r="R589" s="20">
        <v>0</v>
      </c>
      <c r="S589" s="20">
        <v>0</v>
      </c>
      <c r="T589" s="55">
        <v>44986</v>
      </c>
      <c r="U589" s="20"/>
      <c r="V589" s="8"/>
      <c r="W589" s="8"/>
      <c r="X589" s="8"/>
    </row>
    <row r="590" spans="1:396" s="83" customFormat="1">
      <c r="A590" s="25" t="s">
        <v>4568</v>
      </c>
      <c r="B590" s="25" t="s">
        <v>4568</v>
      </c>
      <c r="C590" s="25" t="s">
        <v>294</v>
      </c>
      <c r="D590" s="25">
        <v>2500</v>
      </c>
      <c r="E590" s="25" t="s">
        <v>332</v>
      </c>
      <c r="F590" s="25" t="s">
        <v>4569</v>
      </c>
      <c r="G590" s="25">
        <v>1</v>
      </c>
      <c r="H590" s="25" t="s">
        <v>295</v>
      </c>
      <c r="I590" s="25">
        <v>0</v>
      </c>
      <c r="J590" s="25" t="s">
        <v>4569</v>
      </c>
      <c r="K590" s="25">
        <v>0</v>
      </c>
      <c r="L590" s="25" t="s">
        <v>4003</v>
      </c>
      <c r="M590" s="25">
        <v>1</v>
      </c>
      <c r="N590" s="25">
        <v>1</v>
      </c>
      <c r="O590" s="25">
        <v>1000</v>
      </c>
      <c r="P590" s="25">
        <v>1</v>
      </c>
      <c r="Q590" s="25">
        <v>2</v>
      </c>
      <c r="R590" s="25">
        <v>0</v>
      </c>
      <c r="S590" s="25">
        <v>0</v>
      </c>
      <c r="T590" s="61">
        <v>44986</v>
      </c>
      <c r="U590" s="25"/>
      <c r="V590" s="8"/>
      <c r="W590" s="8"/>
      <c r="X590" s="8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</row>
    <row r="591" spans="1:396">
      <c r="A591" s="20" t="s">
        <v>762</v>
      </c>
      <c r="B591" s="20" t="s">
        <v>762</v>
      </c>
      <c r="C591" s="20" t="s">
        <v>294</v>
      </c>
      <c r="D591" s="20">
        <v>5</v>
      </c>
      <c r="E591" s="20" t="s">
        <v>382</v>
      </c>
      <c r="F591" s="20" t="s">
        <v>4570</v>
      </c>
      <c r="G591" s="20">
        <v>1</v>
      </c>
      <c r="H591" s="20" t="s">
        <v>382</v>
      </c>
      <c r="I591" s="20">
        <v>0</v>
      </c>
      <c r="J591" s="20" t="s">
        <v>4570</v>
      </c>
      <c r="K591" s="20">
        <v>0</v>
      </c>
      <c r="L591" s="20" t="s">
        <v>4075</v>
      </c>
      <c r="M591" s="20">
        <v>1</v>
      </c>
      <c r="N591" s="20">
        <v>1</v>
      </c>
      <c r="O591" s="20">
        <v>1000</v>
      </c>
      <c r="P591" s="20">
        <v>1</v>
      </c>
      <c r="Q591" s="20">
        <v>2</v>
      </c>
      <c r="R591" s="20">
        <v>0</v>
      </c>
      <c r="S591" s="20">
        <v>0</v>
      </c>
      <c r="T591" s="55">
        <v>44986</v>
      </c>
      <c r="U591" s="20"/>
      <c r="V591" s="8"/>
      <c r="W591" s="8"/>
      <c r="X591" s="8"/>
    </row>
    <row r="592" spans="1:396" s="83" customFormat="1">
      <c r="A592" s="25" t="s">
        <v>2504</v>
      </c>
      <c r="B592" s="25" t="s">
        <v>4571</v>
      </c>
      <c r="C592" s="25" t="s">
        <v>294</v>
      </c>
      <c r="D592" s="25">
        <v>2.5</v>
      </c>
      <c r="E592" s="25" t="s">
        <v>382</v>
      </c>
      <c r="F592" s="25" t="s">
        <v>4572</v>
      </c>
      <c r="G592" s="25">
        <v>1</v>
      </c>
      <c r="H592" s="25" t="s">
        <v>382</v>
      </c>
      <c r="I592" s="25">
        <v>0</v>
      </c>
      <c r="J592" s="25" t="s">
        <v>4572</v>
      </c>
      <c r="K592" s="25">
        <v>0</v>
      </c>
      <c r="L592" s="25" t="s">
        <v>4429</v>
      </c>
      <c r="M592" s="25">
        <v>1</v>
      </c>
      <c r="N592" s="25">
        <v>1</v>
      </c>
      <c r="O592" s="25">
        <v>1000</v>
      </c>
      <c r="P592" s="25">
        <v>1</v>
      </c>
      <c r="Q592" s="25">
        <v>2</v>
      </c>
      <c r="R592" s="25">
        <v>0</v>
      </c>
      <c r="S592" s="25">
        <v>0</v>
      </c>
      <c r="T592" s="61">
        <v>44986</v>
      </c>
      <c r="U592" s="25"/>
      <c r="V592" s="8"/>
      <c r="W592" s="8"/>
      <c r="X592" s="8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</row>
    <row r="593" spans="1:396">
      <c r="A593" s="20" t="s">
        <v>984</v>
      </c>
      <c r="B593" s="20" t="s">
        <v>984</v>
      </c>
      <c r="C593" s="20" t="s">
        <v>294</v>
      </c>
      <c r="D593" s="20">
        <v>1000</v>
      </c>
      <c r="E593" s="20" t="s">
        <v>332</v>
      </c>
      <c r="F593" s="20" t="s">
        <v>4573</v>
      </c>
      <c r="G593" s="20">
        <v>1</v>
      </c>
      <c r="H593" s="20" t="s">
        <v>295</v>
      </c>
      <c r="I593" s="20">
        <v>0</v>
      </c>
      <c r="J593" s="20" t="s">
        <v>4573</v>
      </c>
      <c r="K593" s="20">
        <v>0</v>
      </c>
      <c r="L593" s="20" t="s">
        <v>4021</v>
      </c>
      <c r="M593" s="20">
        <v>1</v>
      </c>
      <c r="N593" s="20">
        <v>1</v>
      </c>
      <c r="O593" s="20">
        <v>1000</v>
      </c>
      <c r="P593" s="20">
        <v>1</v>
      </c>
      <c r="Q593" s="20">
        <v>2</v>
      </c>
      <c r="R593" s="20">
        <v>0</v>
      </c>
      <c r="S593" s="20">
        <v>0</v>
      </c>
      <c r="T593" s="55">
        <v>44986</v>
      </c>
      <c r="U593" s="20"/>
      <c r="V593" s="8"/>
      <c r="W593" s="8"/>
      <c r="X593" s="8"/>
    </row>
    <row r="594" spans="1:396" s="83" customFormat="1">
      <c r="A594" s="25" t="s">
        <v>4574</v>
      </c>
      <c r="B594" s="25" t="s">
        <v>4574</v>
      </c>
      <c r="C594" s="25" t="s">
        <v>294</v>
      </c>
      <c r="D594" s="25">
        <v>1000</v>
      </c>
      <c r="E594" s="25" t="s">
        <v>332</v>
      </c>
      <c r="F594" s="25" t="s">
        <v>4575</v>
      </c>
      <c r="G594" s="25">
        <v>1</v>
      </c>
      <c r="H594" s="25" t="s">
        <v>295</v>
      </c>
      <c r="I594" s="25">
        <v>0</v>
      </c>
      <c r="J594" s="25" t="s">
        <v>4575</v>
      </c>
      <c r="K594" s="25">
        <v>0</v>
      </c>
      <c r="L594" s="25" t="s">
        <v>4576</v>
      </c>
      <c r="M594" s="25">
        <v>1</v>
      </c>
      <c r="N594" s="25">
        <v>1</v>
      </c>
      <c r="O594" s="25">
        <v>1000</v>
      </c>
      <c r="P594" s="25">
        <v>1</v>
      </c>
      <c r="Q594" s="25">
        <v>2</v>
      </c>
      <c r="R594" s="25">
        <v>0</v>
      </c>
      <c r="S594" s="25">
        <v>0</v>
      </c>
      <c r="T594" s="61">
        <v>44986</v>
      </c>
      <c r="U594" s="25"/>
      <c r="V594" s="8"/>
      <c r="W594" s="8"/>
      <c r="X594" s="8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</row>
    <row r="595" spans="1:396">
      <c r="A595" s="20" t="s">
        <v>2511</v>
      </c>
      <c r="B595" s="20" t="s">
        <v>4070</v>
      </c>
      <c r="C595" s="20" t="s">
        <v>294</v>
      </c>
      <c r="D595" s="20">
        <v>2500</v>
      </c>
      <c r="E595" s="20" t="s">
        <v>332</v>
      </c>
      <c r="F595" s="20" t="s">
        <v>4577</v>
      </c>
      <c r="G595" s="20">
        <v>2.5</v>
      </c>
      <c r="H595" s="20" t="s">
        <v>382</v>
      </c>
      <c r="I595" s="20">
        <v>0</v>
      </c>
      <c r="J595" s="20" t="s">
        <v>4577</v>
      </c>
      <c r="K595" s="20">
        <v>0</v>
      </c>
      <c r="L595" s="20" t="s">
        <v>3986</v>
      </c>
      <c r="M595" s="20">
        <v>3</v>
      </c>
      <c r="N595" s="20">
        <v>1</v>
      </c>
      <c r="O595" s="20">
        <v>1000</v>
      </c>
      <c r="P595" s="20">
        <v>1</v>
      </c>
      <c r="Q595" s="20">
        <v>2</v>
      </c>
      <c r="R595" s="20">
        <v>0</v>
      </c>
      <c r="S595" s="20">
        <v>0</v>
      </c>
      <c r="T595" s="55">
        <v>44986</v>
      </c>
      <c r="U595" s="20"/>
      <c r="V595" s="8"/>
      <c r="W595" s="8"/>
      <c r="X595" s="8"/>
    </row>
    <row r="596" spans="1:396" s="83" customFormat="1">
      <c r="A596" s="25" t="s">
        <v>2511</v>
      </c>
      <c r="B596" s="25" t="s">
        <v>2511</v>
      </c>
      <c r="C596" s="25" t="s">
        <v>294</v>
      </c>
      <c r="D596" s="25">
        <v>1000</v>
      </c>
      <c r="E596" s="25" t="s">
        <v>332</v>
      </c>
      <c r="F596" s="25" t="s">
        <v>2513</v>
      </c>
      <c r="G596" s="25">
        <v>1</v>
      </c>
      <c r="H596" s="25" t="s">
        <v>295</v>
      </c>
      <c r="I596" s="25">
        <v>0</v>
      </c>
      <c r="J596" s="25" t="s">
        <v>2513</v>
      </c>
      <c r="K596" s="25">
        <v>0</v>
      </c>
      <c r="L596" s="25" t="s">
        <v>4578</v>
      </c>
      <c r="M596" s="25">
        <v>1</v>
      </c>
      <c r="N596" s="25">
        <v>1</v>
      </c>
      <c r="O596" s="25">
        <v>1000</v>
      </c>
      <c r="P596" s="25">
        <v>1</v>
      </c>
      <c r="Q596" s="25">
        <v>2</v>
      </c>
      <c r="R596" s="25">
        <v>0</v>
      </c>
      <c r="S596" s="25">
        <v>0</v>
      </c>
      <c r="T596" s="61">
        <v>44986</v>
      </c>
      <c r="U596" s="25"/>
      <c r="V596" s="8"/>
      <c r="W596" s="8"/>
      <c r="X596" s="8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</row>
    <row r="597" spans="1:396">
      <c r="A597" s="20" t="s">
        <v>4070</v>
      </c>
      <c r="B597" s="20" t="s">
        <v>4070</v>
      </c>
      <c r="C597" s="20" t="s">
        <v>294</v>
      </c>
      <c r="D597" s="20">
        <v>2.5</v>
      </c>
      <c r="E597" s="20" t="s">
        <v>382</v>
      </c>
      <c r="F597" s="20" t="s">
        <v>4577</v>
      </c>
      <c r="G597" s="20">
        <v>1</v>
      </c>
      <c r="H597" s="20" t="s">
        <v>382</v>
      </c>
      <c r="I597" s="20">
        <v>0</v>
      </c>
      <c r="J597" s="20" t="s">
        <v>4577</v>
      </c>
      <c r="K597" s="20">
        <v>0</v>
      </c>
      <c r="L597" s="20" t="s">
        <v>3986</v>
      </c>
      <c r="M597" s="20">
        <v>1</v>
      </c>
      <c r="N597" s="20">
        <v>1</v>
      </c>
      <c r="O597" s="20">
        <v>1000</v>
      </c>
      <c r="P597" s="20">
        <v>1</v>
      </c>
      <c r="Q597" s="20">
        <v>2</v>
      </c>
      <c r="R597" s="20">
        <v>0</v>
      </c>
      <c r="S597" s="20">
        <v>0</v>
      </c>
      <c r="T597" s="55">
        <v>44986</v>
      </c>
      <c r="U597" s="20"/>
      <c r="V597" s="8"/>
      <c r="W597" s="8"/>
      <c r="X597" s="8"/>
    </row>
    <row r="598" spans="1:396" s="83" customFormat="1">
      <c r="A598" s="25" t="s">
        <v>3227</v>
      </c>
      <c r="B598" s="25" t="s">
        <v>3227</v>
      </c>
      <c r="C598" s="25" t="s">
        <v>294</v>
      </c>
      <c r="D598" s="25">
        <v>2.5</v>
      </c>
      <c r="E598" s="25" t="s">
        <v>382</v>
      </c>
      <c r="F598" s="25" t="s">
        <v>4579</v>
      </c>
      <c r="G598" s="25">
        <v>1</v>
      </c>
      <c r="H598" s="25" t="s">
        <v>382</v>
      </c>
      <c r="I598" s="25">
        <v>0</v>
      </c>
      <c r="J598" s="25" t="s">
        <v>4579</v>
      </c>
      <c r="K598" s="25">
        <v>0</v>
      </c>
      <c r="L598" s="25" t="s">
        <v>3984</v>
      </c>
      <c r="M598" s="25">
        <v>1</v>
      </c>
      <c r="N598" s="25">
        <v>1</v>
      </c>
      <c r="O598" s="25">
        <v>1000</v>
      </c>
      <c r="P598" s="25">
        <v>1</v>
      </c>
      <c r="Q598" s="25">
        <v>2</v>
      </c>
      <c r="R598" s="25">
        <v>0</v>
      </c>
      <c r="S598" s="25">
        <v>0</v>
      </c>
      <c r="T598" s="61">
        <v>44986</v>
      </c>
      <c r="U598" s="25"/>
      <c r="V598" s="8"/>
      <c r="W598" s="8"/>
      <c r="X598" s="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</row>
    <row r="599" spans="1:396">
      <c r="A599" s="20" t="s">
        <v>2518</v>
      </c>
      <c r="B599" s="20" t="s">
        <v>2518</v>
      </c>
      <c r="C599" s="20" t="s">
        <v>294</v>
      </c>
      <c r="D599" s="20">
        <v>2.5</v>
      </c>
      <c r="E599" s="20" t="s">
        <v>382</v>
      </c>
      <c r="F599" s="20" t="s">
        <v>4580</v>
      </c>
      <c r="G599" s="20">
        <v>1</v>
      </c>
      <c r="H599" s="20" t="s">
        <v>382</v>
      </c>
      <c r="I599" s="20">
        <v>0</v>
      </c>
      <c r="J599" s="20" t="s">
        <v>4580</v>
      </c>
      <c r="K599" s="20">
        <v>0</v>
      </c>
      <c r="L599" s="20" t="s">
        <v>3984</v>
      </c>
      <c r="M599" s="20">
        <v>1</v>
      </c>
      <c r="N599" s="20">
        <v>1</v>
      </c>
      <c r="O599" s="20">
        <v>1000</v>
      </c>
      <c r="P599" s="20">
        <v>1</v>
      </c>
      <c r="Q599" s="20">
        <v>2</v>
      </c>
      <c r="R599" s="20">
        <v>0</v>
      </c>
      <c r="S599" s="20">
        <v>0</v>
      </c>
      <c r="T599" s="55">
        <v>44986</v>
      </c>
      <c r="U599" s="20"/>
      <c r="V599" s="8"/>
      <c r="W599" s="8"/>
      <c r="X599" s="8"/>
    </row>
    <row r="600" spans="1:396" s="83" customFormat="1">
      <c r="A600" s="25" t="s">
        <v>1197</v>
      </c>
      <c r="B600" s="25" t="s">
        <v>1197</v>
      </c>
      <c r="C600" s="25" t="s">
        <v>294</v>
      </c>
      <c r="D600" s="25">
        <v>5</v>
      </c>
      <c r="E600" s="25" t="s">
        <v>382</v>
      </c>
      <c r="F600" s="25" t="s">
        <v>4581</v>
      </c>
      <c r="G600" s="25">
        <v>1</v>
      </c>
      <c r="H600" s="25" t="s">
        <v>382</v>
      </c>
      <c r="I600" s="25">
        <v>0</v>
      </c>
      <c r="J600" s="25" t="s">
        <v>4581</v>
      </c>
      <c r="K600" s="25">
        <v>0</v>
      </c>
      <c r="L600" s="25" t="s">
        <v>232</v>
      </c>
      <c r="M600" s="25">
        <v>1</v>
      </c>
      <c r="N600" s="25">
        <v>1</v>
      </c>
      <c r="O600" s="25">
        <v>1000</v>
      </c>
      <c r="P600" s="25">
        <v>1</v>
      </c>
      <c r="Q600" s="25">
        <v>2</v>
      </c>
      <c r="R600" s="25">
        <v>0</v>
      </c>
      <c r="S600" s="25">
        <v>0</v>
      </c>
      <c r="T600" s="61">
        <v>44986</v>
      </c>
      <c r="U600" s="25"/>
      <c r="V600" s="8"/>
      <c r="W600" s="8"/>
      <c r="X600" s="8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</row>
    <row r="601" spans="1:396">
      <c r="A601" s="20" t="s">
        <v>4582</v>
      </c>
      <c r="B601" s="20" t="s">
        <v>4582</v>
      </c>
      <c r="C601" s="20" t="s">
        <v>294</v>
      </c>
      <c r="D601" s="20">
        <v>1</v>
      </c>
      <c r="E601" s="20" t="s">
        <v>382</v>
      </c>
      <c r="F601" s="20" t="s">
        <v>4583</v>
      </c>
      <c r="G601" s="20">
        <v>1</v>
      </c>
      <c r="H601" s="20" t="s">
        <v>382</v>
      </c>
      <c r="I601" s="20">
        <v>0</v>
      </c>
      <c r="J601" s="20" t="s">
        <v>4583</v>
      </c>
      <c r="K601" s="20">
        <v>0</v>
      </c>
      <c r="L601" s="20" t="s">
        <v>4584</v>
      </c>
      <c r="M601" s="20">
        <v>1</v>
      </c>
      <c r="N601" s="20">
        <v>1</v>
      </c>
      <c r="O601" s="20">
        <v>1000</v>
      </c>
      <c r="P601" s="20">
        <v>1</v>
      </c>
      <c r="Q601" s="20">
        <v>2</v>
      </c>
      <c r="R601" s="20">
        <v>0</v>
      </c>
      <c r="S601" s="20">
        <v>0</v>
      </c>
      <c r="T601" s="55">
        <v>44986</v>
      </c>
      <c r="U601" s="20"/>
      <c r="V601" s="8"/>
      <c r="W601" s="8"/>
      <c r="X601" s="8"/>
    </row>
    <row r="602" spans="1:396" s="83" customFormat="1">
      <c r="A602" s="25" t="s">
        <v>1031</v>
      </c>
      <c r="B602" s="25" t="s">
        <v>4585</v>
      </c>
      <c r="C602" s="25" t="s">
        <v>294</v>
      </c>
      <c r="D602" s="25">
        <v>1</v>
      </c>
      <c r="E602" s="25" t="s">
        <v>382</v>
      </c>
      <c r="F602" s="25" t="s">
        <v>4586</v>
      </c>
      <c r="G602" s="25">
        <v>1</v>
      </c>
      <c r="H602" s="25" t="s">
        <v>382</v>
      </c>
      <c r="I602" s="25">
        <v>0</v>
      </c>
      <c r="J602" s="25" t="s">
        <v>4586</v>
      </c>
      <c r="K602" s="25">
        <v>0</v>
      </c>
      <c r="L602" s="25" t="s">
        <v>4001</v>
      </c>
      <c r="M602" s="25">
        <v>1</v>
      </c>
      <c r="N602" s="25">
        <v>1</v>
      </c>
      <c r="O602" s="25">
        <v>1000</v>
      </c>
      <c r="P602" s="25">
        <v>1</v>
      </c>
      <c r="Q602" s="25">
        <v>2</v>
      </c>
      <c r="R602" s="25">
        <v>0</v>
      </c>
      <c r="S602" s="25">
        <v>0</v>
      </c>
      <c r="T602" s="61">
        <v>44986</v>
      </c>
      <c r="U602" s="25"/>
      <c r="V602" s="8"/>
      <c r="W602" s="8"/>
      <c r="X602" s="8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</row>
    <row r="603" spans="1:396">
      <c r="A603" s="20" t="s">
        <v>3189</v>
      </c>
      <c r="B603" s="20" t="s">
        <v>3189</v>
      </c>
      <c r="C603" s="20" t="s">
        <v>294</v>
      </c>
      <c r="D603" s="20">
        <v>5</v>
      </c>
      <c r="E603" s="20" t="s">
        <v>382</v>
      </c>
      <c r="F603" s="20" t="s">
        <v>4587</v>
      </c>
      <c r="G603" s="20">
        <v>1</v>
      </c>
      <c r="H603" s="20" t="s">
        <v>382</v>
      </c>
      <c r="I603" s="20">
        <v>0</v>
      </c>
      <c r="J603" s="20" t="s">
        <v>4587</v>
      </c>
      <c r="K603" s="20">
        <v>0</v>
      </c>
      <c r="L603" s="20" t="s">
        <v>2673</v>
      </c>
      <c r="M603" s="20">
        <v>1</v>
      </c>
      <c r="N603" s="20">
        <v>1</v>
      </c>
      <c r="O603" s="20">
        <v>1000</v>
      </c>
      <c r="P603" s="20">
        <v>1</v>
      </c>
      <c r="Q603" s="20">
        <v>2</v>
      </c>
      <c r="R603" s="20">
        <v>0</v>
      </c>
      <c r="S603" s="20">
        <v>0</v>
      </c>
      <c r="T603" s="55">
        <v>44986</v>
      </c>
      <c r="U603" s="20"/>
      <c r="V603" s="8"/>
      <c r="W603" s="8"/>
      <c r="X603" s="8"/>
    </row>
    <row r="604" spans="1:396" s="83" customFormat="1">
      <c r="A604" s="25" t="s">
        <v>3029</v>
      </c>
      <c r="B604" s="25" t="s">
        <v>3029</v>
      </c>
      <c r="C604" s="25" t="s">
        <v>294</v>
      </c>
      <c r="D604" s="25">
        <v>2.5</v>
      </c>
      <c r="E604" s="25" t="s">
        <v>382</v>
      </c>
      <c r="F604" s="25" t="s">
        <v>4588</v>
      </c>
      <c r="G604" s="25">
        <v>1</v>
      </c>
      <c r="H604" s="25" t="s">
        <v>382</v>
      </c>
      <c r="I604" s="25">
        <v>0</v>
      </c>
      <c r="J604" s="25" t="s">
        <v>4588</v>
      </c>
      <c r="K604" s="25">
        <v>0</v>
      </c>
      <c r="L604" s="25" t="s">
        <v>3984</v>
      </c>
      <c r="M604" s="25">
        <v>1</v>
      </c>
      <c r="N604" s="25">
        <v>1</v>
      </c>
      <c r="O604" s="25">
        <v>1000</v>
      </c>
      <c r="P604" s="25">
        <v>1</v>
      </c>
      <c r="Q604" s="25">
        <v>2</v>
      </c>
      <c r="R604" s="25">
        <v>0</v>
      </c>
      <c r="S604" s="25">
        <v>0</v>
      </c>
      <c r="T604" s="61">
        <v>44986</v>
      </c>
      <c r="U604" s="25"/>
      <c r="V604" s="8"/>
      <c r="W604" s="8"/>
      <c r="X604" s="8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</row>
    <row r="605" spans="1:396">
      <c r="A605" s="20" t="s">
        <v>330</v>
      </c>
      <c r="B605" s="20" t="s">
        <v>4352</v>
      </c>
      <c r="C605" s="20" t="s">
        <v>294</v>
      </c>
      <c r="D605" s="20">
        <v>4000</v>
      </c>
      <c r="E605" s="20" t="s">
        <v>332</v>
      </c>
      <c r="F605" s="20" t="s">
        <v>3099</v>
      </c>
      <c r="G605" s="20">
        <v>4</v>
      </c>
      <c r="H605" s="20" t="s">
        <v>382</v>
      </c>
      <c r="I605" s="20">
        <v>0</v>
      </c>
      <c r="J605" s="20" t="s">
        <v>3099</v>
      </c>
      <c r="K605" s="20">
        <v>0</v>
      </c>
      <c r="L605" s="20" t="s">
        <v>4589</v>
      </c>
      <c r="M605" s="20">
        <v>4</v>
      </c>
      <c r="N605" s="20">
        <v>1</v>
      </c>
      <c r="O605" s="20">
        <v>1000</v>
      </c>
      <c r="P605" s="20">
        <v>1</v>
      </c>
      <c r="Q605" s="20">
        <v>2</v>
      </c>
      <c r="R605" s="20">
        <v>0</v>
      </c>
      <c r="S605" s="20">
        <v>0</v>
      </c>
      <c r="T605" s="55">
        <v>44986</v>
      </c>
      <c r="U605" s="20"/>
      <c r="V605" s="8"/>
      <c r="W605" s="8"/>
      <c r="X605" s="8"/>
    </row>
    <row r="606" spans="1:396" s="83" customFormat="1">
      <c r="A606" s="25" t="s">
        <v>2531</v>
      </c>
      <c r="B606" s="25" t="s">
        <v>2531</v>
      </c>
      <c r="C606" s="25" t="s">
        <v>294</v>
      </c>
      <c r="D606" s="25">
        <v>1</v>
      </c>
      <c r="E606" s="25" t="s">
        <v>382</v>
      </c>
      <c r="F606" s="25" t="s">
        <v>4590</v>
      </c>
      <c r="G606" s="25">
        <v>1</v>
      </c>
      <c r="H606" s="25" t="s">
        <v>382</v>
      </c>
      <c r="I606" s="25">
        <v>0</v>
      </c>
      <c r="J606" s="25" t="s">
        <v>4590</v>
      </c>
      <c r="K606" s="25">
        <v>0</v>
      </c>
      <c r="L606" s="25" t="s">
        <v>4110</v>
      </c>
      <c r="M606" s="25">
        <v>1</v>
      </c>
      <c r="N606" s="25">
        <v>1</v>
      </c>
      <c r="O606" s="25">
        <v>1000</v>
      </c>
      <c r="P606" s="25">
        <v>1</v>
      </c>
      <c r="Q606" s="25">
        <v>2</v>
      </c>
      <c r="R606" s="25">
        <v>0</v>
      </c>
      <c r="S606" s="25">
        <v>0</v>
      </c>
      <c r="T606" s="61">
        <v>44986</v>
      </c>
      <c r="U606" s="25"/>
      <c r="V606" s="8"/>
      <c r="W606" s="8"/>
      <c r="X606" s="8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</row>
    <row r="607" spans="1:396">
      <c r="A607" s="20" t="s">
        <v>312</v>
      </c>
      <c r="B607" s="20" t="s">
        <v>312</v>
      </c>
      <c r="C607" s="20" t="s">
        <v>294</v>
      </c>
      <c r="D607" s="20">
        <v>84</v>
      </c>
      <c r="E607" s="20" t="s">
        <v>295</v>
      </c>
      <c r="F607" s="20" t="s">
        <v>3728</v>
      </c>
      <c r="G607" s="20">
        <v>84</v>
      </c>
      <c r="H607" s="20" t="s">
        <v>295</v>
      </c>
      <c r="I607" s="20">
        <v>0</v>
      </c>
      <c r="J607" s="20" t="s">
        <v>3728</v>
      </c>
      <c r="K607" s="20">
        <v>0</v>
      </c>
      <c r="L607" s="20" t="s">
        <v>4591</v>
      </c>
      <c r="M607" s="20">
        <v>84</v>
      </c>
      <c r="N607" s="20">
        <v>1</v>
      </c>
      <c r="O607" s="20">
        <v>1000</v>
      </c>
      <c r="P607" s="20">
        <v>1</v>
      </c>
      <c r="Q607" s="20">
        <v>2</v>
      </c>
      <c r="R607" s="20">
        <v>0</v>
      </c>
      <c r="S607" s="20">
        <v>0</v>
      </c>
      <c r="T607" s="55">
        <v>44986</v>
      </c>
      <c r="U607" s="20"/>
      <c r="V607" s="8"/>
      <c r="W607" s="8"/>
      <c r="X607" s="8"/>
    </row>
    <row r="608" spans="1:396" s="83" customFormat="1">
      <c r="A608" s="25" t="s">
        <v>2581</v>
      </c>
      <c r="B608" s="25" t="s">
        <v>4592</v>
      </c>
      <c r="C608" s="25" t="s">
        <v>294</v>
      </c>
      <c r="D608" s="25">
        <v>1500</v>
      </c>
      <c r="E608" s="25" t="s">
        <v>332</v>
      </c>
      <c r="F608" s="25" t="s">
        <v>3334</v>
      </c>
      <c r="G608" s="25">
        <v>1.5</v>
      </c>
      <c r="H608" s="25" t="s">
        <v>382</v>
      </c>
      <c r="I608" s="25">
        <v>0</v>
      </c>
      <c r="J608" s="25" t="s">
        <v>3334</v>
      </c>
      <c r="K608" s="25"/>
      <c r="L608" s="25" t="s">
        <v>4213</v>
      </c>
      <c r="M608" s="25">
        <v>2</v>
      </c>
      <c r="N608" s="25">
        <v>1</v>
      </c>
      <c r="O608" s="25">
        <v>1000</v>
      </c>
      <c r="P608" s="25">
        <v>1</v>
      </c>
      <c r="Q608" s="25">
        <v>2</v>
      </c>
      <c r="R608" s="25">
        <v>0</v>
      </c>
      <c r="S608" s="25">
        <v>0</v>
      </c>
      <c r="T608" s="61">
        <v>44986</v>
      </c>
      <c r="U608" s="25"/>
      <c r="V608" s="8"/>
      <c r="W608" s="8"/>
      <c r="X608" s="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</row>
    <row r="609" spans="1:396">
      <c r="A609" s="20" t="s">
        <v>4593</v>
      </c>
      <c r="B609" s="20" t="s">
        <v>4592</v>
      </c>
      <c r="C609" s="20" t="s">
        <v>294</v>
      </c>
      <c r="D609" s="20">
        <v>1500</v>
      </c>
      <c r="E609" s="20" t="s">
        <v>332</v>
      </c>
      <c r="F609" s="20" t="s">
        <v>3334</v>
      </c>
      <c r="G609" s="20">
        <v>1.5</v>
      </c>
      <c r="H609" s="20" t="s">
        <v>382</v>
      </c>
      <c r="I609" s="20">
        <v>0</v>
      </c>
      <c r="J609" s="20" t="s">
        <v>3334</v>
      </c>
      <c r="K609" s="20">
        <v>0</v>
      </c>
      <c r="L609" s="20" t="s">
        <v>4213</v>
      </c>
      <c r="M609" s="20">
        <v>2</v>
      </c>
      <c r="N609" s="20">
        <v>1</v>
      </c>
      <c r="O609" s="20">
        <v>1000</v>
      </c>
      <c r="P609" s="20">
        <v>1</v>
      </c>
      <c r="Q609" s="20">
        <v>2</v>
      </c>
      <c r="R609" s="20">
        <v>0</v>
      </c>
      <c r="S609" s="20">
        <v>0</v>
      </c>
      <c r="T609" s="55">
        <v>44986</v>
      </c>
      <c r="U609" s="20"/>
      <c r="V609" s="8"/>
      <c r="W609" s="8"/>
      <c r="X609" s="8"/>
    </row>
    <row r="610" spans="1:396" s="83" customFormat="1">
      <c r="A610" s="25" t="s">
        <v>4593</v>
      </c>
      <c r="B610" s="25" t="s">
        <v>4593</v>
      </c>
      <c r="C610" s="25" t="s">
        <v>294</v>
      </c>
      <c r="D610" s="25">
        <v>1000</v>
      </c>
      <c r="E610" s="25" t="s">
        <v>332</v>
      </c>
      <c r="F610" s="25" t="s">
        <v>4594</v>
      </c>
      <c r="G610" s="25">
        <v>1</v>
      </c>
      <c r="H610" s="25" t="s">
        <v>382</v>
      </c>
      <c r="I610" s="25">
        <v>0</v>
      </c>
      <c r="J610" s="25" t="s">
        <v>4594</v>
      </c>
      <c r="K610" s="25">
        <v>0</v>
      </c>
      <c r="L610" s="25" t="s">
        <v>239</v>
      </c>
      <c r="M610" s="25">
        <v>1</v>
      </c>
      <c r="N610" s="25">
        <v>1</v>
      </c>
      <c r="O610" s="25">
        <v>1000</v>
      </c>
      <c r="P610" s="25">
        <v>1</v>
      </c>
      <c r="Q610" s="25">
        <v>2</v>
      </c>
      <c r="R610" s="25">
        <v>0</v>
      </c>
      <c r="S610" s="25">
        <v>0</v>
      </c>
      <c r="T610" s="61">
        <v>44986</v>
      </c>
      <c r="U610" s="25"/>
      <c r="V610" s="8"/>
      <c r="W610" s="8"/>
      <c r="X610" s="8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</row>
    <row r="611" spans="1:396">
      <c r="A611" s="20" t="s">
        <v>4593</v>
      </c>
      <c r="B611" s="20" t="s">
        <v>4595</v>
      </c>
      <c r="C611" s="20" t="s">
        <v>294</v>
      </c>
      <c r="D611" s="20">
        <v>500</v>
      </c>
      <c r="E611" s="20" t="s">
        <v>332</v>
      </c>
      <c r="F611" s="20" t="s">
        <v>4596</v>
      </c>
      <c r="G611" s="20">
        <v>1</v>
      </c>
      <c r="H611" s="20" t="s">
        <v>295</v>
      </c>
      <c r="I611" s="20">
        <v>0</v>
      </c>
      <c r="J611" s="20" t="s">
        <v>4596</v>
      </c>
      <c r="K611" s="20">
        <v>0</v>
      </c>
      <c r="L611" s="20" t="s">
        <v>3781</v>
      </c>
      <c r="M611" s="20">
        <v>1</v>
      </c>
      <c r="N611" s="20">
        <v>1</v>
      </c>
      <c r="O611" s="20">
        <v>1000</v>
      </c>
      <c r="P611" s="20">
        <v>1</v>
      </c>
      <c r="Q611" s="20">
        <v>2</v>
      </c>
      <c r="R611" s="20">
        <v>0</v>
      </c>
      <c r="S611" s="20">
        <v>0</v>
      </c>
      <c r="T611" s="55">
        <v>44986</v>
      </c>
      <c r="U611" s="20"/>
      <c r="V611" s="8"/>
      <c r="W611" s="8"/>
      <c r="X611" s="8"/>
    </row>
    <row r="612" spans="1:396" s="83" customFormat="1">
      <c r="A612" s="25" t="s">
        <v>1222</v>
      </c>
      <c r="B612" s="25" t="s">
        <v>1222</v>
      </c>
      <c r="C612" s="25" t="s">
        <v>294</v>
      </c>
      <c r="D612" s="25">
        <v>1.5</v>
      </c>
      <c r="E612" s="25" t="s">
        <v>382</v>
      </c>
      <c r="F612" s="25" t="s">
        <v>4597</v>
      </c>
      <c r="G612" s="25">
        <v>1</v>
      </c>
      <c r="H612" s="25" t="s">
        <v>382</v>
      </c>
      <c r="I612" s="25">
        <v>0</v>
      </c>
      <c r="J612" s="25" t="s">
        <v>4597</v>
      </c>
      <c r="K612" s="25">
        <v>0</v>
      </c>
      <c r="L612" s="25" t="s">
        <v>4213</v>
      </c>
      <c r="M612" s="25">
        <v>1</v>
      </c>
      <c r="N612" s="25">
        <v>1</v>
      </c>
      <c r="O612" s="25">
        <v>1000</v>
      </c>
      <c r="P612" s="25">
        <v>1</v>
      </c>
      <c r="Q612" s="25">
        <v>2</v>
      </c>
      <c r="R612" s="25">
        <v>0</v>
      </c>
      <c r="S612" s="25">
        <v>0</v>
      </c>
      <c r="T612" s="61">
        <v>44986</v>
      </c>
      <c r="U612" s="25"/>
      <c r="V612" s="8"/>
      <c r="W612" s="8"/>
      <c r="X612" s="8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</row>
    <row r="613" spans="1:396">
      <c r="A613" s="20" t="s">
        <v>1222</v>
      </c>
      <c r="B613" s="20" t="s">
        <v>4598</v>
      </c>
      <c r="C613" s="20" t="s">
        <v>294</v>
      </c>
      <c r="D613" s="20">
        <v>1</v>
      </c>
      <c r="E613" s="20" t="s">
        <v>382</v>
      </c>
      <c r="F613" s="20" t="s">
        <v>4599</v>
      </c>
      <c r="G613" s="20">
        <v>1</v>
      </c>
      <c r="H613" s="20" t="s">
        <v>382</v>
      </c>
      <c r="I613" s="20">
        <v>0</v>
      </c>
      <c r="J613" s="20" t="s">
        <v>4599</v>
      </c>
      <c r="K613" s="20">
        <v>0</v>
      </c>
      <c r="L613" s="20" t="s">
        <v>239</v>
      </c>
      <c r="M613" s="20">
        <v>1</v>
      </c>
      <c r="N613" s="20">
        <v>1</v>
      </c>
      <c r="O613" s="20">
        <v>1000</v>
      </c>
      <c r="P613" s="20">
        <v>1</v>
      </c>
      <c r="Q613" s="20">
        <v>2</v>
      </c>
      <c r="R613" s="20">
        <v>0</v>
      </c>
      <c r="S613" s="20">
        <v>0</v>
      </c>
      <c r="T613" s="55">
        <v>44986</v>
      </c>
      <c r="U613" s="20"/>
      <c r="V613" s="8"/>
      <c r="W613" s="8"/>
      <c r="X613" s="8"/>
    </row>
    <row r="614" spans="1:396" s="83" customFormat="1">
      <c r="A614" s="25" t="s">
        <v>501</v>
      </c>
      <c r="B614" s="25" t="s">
        <v>501</v>
      </c>
      <c r="C614" s="25" t="s">
        <v>294</v>
      </c>
      <c r="D614" s="25">
        <v>5</v>
      </c>
      <c r="E614" s="25" t="s">
        <v>382</v>
      </c>
      <c r="F614" s="25" t="s">
        <v>4600</v>
      </c>
      <c r="G614" s="25">
        <v>5</v>
      </c>
      <c r="H614" s="25" t="s">
        <v>382</v>
      </c>
      <c r="I614" s="25">
        <v>1.99</v>
      </c>
      <c r="J614" s="25" t="s">
        <v>4600</v>
      </c>
      <c r="K614" s="25">
        <v>0</v>
      </c>
      <c r="L614" s="25" t="s">
        <v>3856</v>
      </c>
      <c r="M614" s="25">
        <v>5</v>
      </c>
      <c r="N614" s="25">
        <v>1</v>
      </c>
      <c r="O614" s="25">
        <v>100</v>
      </c>
      <c r="P614" s="25">
        <v>1</v>
      </c>
      <c r="Q614" s="25">
        <v>2</v>
      </c>
      <c r="R614" s="25">
        <v>9.9499999999999993</v>
      </c>
      <c r="S614" s="25">
        <v>0</v>
      </c>
      <c r="T614" s="61">
        <v>44986</v>
      </c>
      <c r="U614" s="25"/>
      <c r="V614" s="8"/>
      <c r="W614" s="8"/>
      <c r="X614" s="8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</row>
    <row r="615" spans="1:396">
      <c r="A615" s="20" t="s">
        <v>1560</v>
      </c>
      <c r="B615" s="20" t="s">
        <v>1560</v>
      </c>
      <c r="C615" s="20" t="s">
        <v>294</v>
      </c>
      <c r="D615" s="20">
        <v>4.5</v>
      </c>
      <c r="E615" s="20" t="s">
        <v>382</v>
      </c>
      <c r="F615" s="20" t="s">
        <v>4601</v>
      </c>
      <c r="G615" s="20">
        <v>1</v>
      </c>
      <c r="H615" s="20" t="s">
        <v>382</v>
      </c>
      <c r="I615" s="20">
        <v>0</v>
      </c>
      <c r="J615" s="20" t="s">
        <v>4601</v>
      </c>
      <c r="K615" s="20">
        <v>0</v>
      </c>
      <c r="L615" s="20" t="s">
        <v>3865</v>
      </c>
      <c r="M615" s="20">
        <v>1</v>
      </c>
      <c r="N615" s="20">
        <v>1</v>
      </c>
      <c r="O615" s="20">
        <v>1000</v>
      </c>
      <c r="P615" s="20">
        <v>1</v>
      </c>
      <c r="Q615" s="20">
        <v>2</v>
      </c>
      <c r="R615" s="20">
        <v>0</v>
      </c>
      <c r="S615" s="20">
        <v>0</v>
      </c>
      <c r="T615" s="55">
        <v>44986</v>
      </c>
      <c r="U615" s="20"/>
      <c r="V615" s="8"/>
      <c r="W615" s="8"/>
      <c r="X615" s="8"/>
    </row>
    <row r="616" spans="1:396" s="83" customFormat="1">
      <c r="A616" s="25" t="s">
        <v>1706</v>
      </c>
      <c r="B616" s="25" t="s">
        <v>1706</v>
      </c>
      <c r="C616" s="25" t="s">
        <v>294</v>
      </c>
      <c r="D616" s="25">
        <v>1</v>
      </c>
      <c r="E616" s="25" t="s">
        <v>382</v>
      </c>
      <c r="F616" s="25" t="s">
        <v>4602</v>
      </c>
      <c r="G616" s="25">
        <v>1</v>
      </c>
      <c r="H616" s="25" t="s">
        <v>382</v>
      </c>
      <c r="I616" s="25">
        <v>0</v>
      </c>
      <c r="J616" s="25" t="s">
        <v>4602</v>
      </c>
      <c r="K616" s="25">
        <v>0</v>
      </c>
      <c r="L616" s="25" t="s">
        <v>4110</v>
      </c>
      <c r="M616" s="25">
        <v>1</v>
      </c>
      <c r="N616" s="25">
        <v>1</v>
      </c>
      <c r="O616" s="25">
        <v>1000</v>
      </c>
      <c r="P616" s="25">
        <v>1</v>
      </c>
      <c r="Q616" s="25">
        <v>2</v>
      </c>
      <c r="R616" s="25">
        <v>0</v>
      </c>
      <c r="S616" s="25">
        <v>0</v>
      </c>
      <c r="T616" s="61">
        <v>44986</v>
      </c>
      <c r="U616" s="25"/>
      <c r="V616" s="8"/>
      <c r="W616" s="8"/>
      <c r="X616" s="8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</row>
    <row r="617" spans="1:396">
      <c r="A617" s="20" t="s">
        <v>560</v>
      </c>
      <c r="B617" s="20" t="s">
        <v>560</v>
      </c>
      <c r="C617" s="20" t="s">
        <v>294</v>
      </c>
      <c r="D617" s="20">
        <v>9</v>
      </c>
      <c r="E617" s="20" t="s">
        <v>382</v>
      </c>
      <c r="F617" s="20" t="s">
        <v>4603</v>
      </c>
      <c r="G617" s="20">
        <v>1</v>
      </c>
      <c r="H617" s="20" t="s">
        <v>382</v>
      </c>
      <c r="I617" s="20">
        <v>0</v>
      </c>
      <c r="J617" s="20" t="s">
        <v>4603</v>
      </c>
      <c r="K617" s="20">
        <v>0</v>
      </c>
      <c r="L617" s="20" t="s">
        <v>4604</v>
      </c>
      <c r="M617" s="20">
        <v>1</v>
      </c>
      <c r="N617" s="20">
        <v>1</v>
      </c>
      <c r="O617" s="20">
        <v>1000</v>
      </c>
      <c r="P617" s="20">
        <v>1</v>
      </c>
      <c r="Q617" s="20">
        <v>2</v>
      </c>
      <c r="R617" s="20">
        <v>0</v>
      </c>
      <c r="S617" s="20">
        <v>0</v>
      </c>
      <c r="T617" s="55">
        <v>44986</v>
      </c>
      <c r="U617" s="20"/>
      <c r="V617" s="8"/>
      <c r="W617" s="8"/>
      <c r="X617" s="8"/>
    </row>
    <row r="618" spans="1:396" s="83" customFormat="1">
      <c r="A618" s="25" t="s">
        <v>560</v>
      </c>
      <c r="B618" s="25" t="s">
        <v>4605</v>
      </c>
      <c r="C618" s="25" t="s">
        <v>294</v>
      </c>
      <c r="D618" s="25">
        <v>1</v>
      </c>
      <c r="E618" s="25" t="s">
        <v>295</v>
      </c>
      <c r="F618" s="25" t="s">
        <v>4606</v>
      </c>
      <c r="G618" s="25">
        <v>1</v>
      </c>
      <c r="H618" s="25" t="s">
        <v>295</v>
      </c>
      <c r="I618" s="25">
        <v>0</v>
      </c>
      <c r="J618" s="25" t="s">
        <v>4606</v>
      </c>
      <c r="K618" s="25">
        <v>0</v>
      </c>
      <c r="L618" s="25" t="s">
        <v>3823</v>
      </c>
      <c r="M618" s="25">
        <v>1</v>
      </c>
      <c r="N618" s="25">
        <v>1</v>
      </c>
      <c r="O618" s="25">
        <v>1000</v>
      </c>
      <c r="P618" s="25">
        <v>1</v>
      </c>
      <c r="Q618" s="25">
        <v>2</v>
      </c>
      <c r="R618" s="25">
        <v>0</v>
      </c>
      <c r="S618" s="25">
        <v>0</v>
      </c>
      <c r="T618" s="61">
        <v>44986</v>
      </c>
      <c r="U618" s="25"/>
      <c r="V618" s="8"/>
      <c r="W618" s="8"/>
      <c r="X618" s="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</row>
    <row r="619" spans="1:396">
      <c r="A619" s="20" t="s">
        <v>4607</v>
      </c>
      <c r="B619" s="20" t="s">
        <v>4607</v>
      </c>
      <c r="C619" s="20" t="s">
        <v>294</v>
      </c>
      <c r="D619" s="20">
        <v>1</v>
      </c>
      <c r="E619" s="20" t="s">
        <v>382</v>
      </c>
      <c r="F619" s="20" t="s">
        <v>4608</v>
      </c>
      <c r="G619" s="20">
        <v>1</v>
      </c>
      <c r="H619" s="20" t="s">
        <v>382</v>
      </c>
      <c r="I619" s="20">
        <v>0</v>
      </c>
      <c r="J619" s="20" t="s">
        <v>4608</v>
      </c>
      <c r="K619" s="20">
        <v>0</v>
      </c>
      <c r="L619" s="20" t="s">
        <v>4110</v>
      </c>
      <c r="M619" s="20">
        <v>1</v>
      </c>
      <c r="N619" s="20">
        <v>1</v>
      </c>
      <c r="O619" s="20">
        <v>1000</v>
      </c>
      <c r="P619" s="20">
        <v>1</v>
      </c>
      <c r="Q619" s="20">
        <v>2</v>
      </c>
      <c r="R619" s="20">
        <v>0</v>
      </c>
      <c r="S619" s="20">
        <v>0</v>
      </c>
      <c r="T619" s="55">
        <v>44986</v>
      </c>
      <c r="U619" s="20"/>
      <c r="V619" s="8"/>
      <c r="W619" s="8"/>
      <c r="X619" s="8"/>
    </row>
    <row r="620" spans="1:396" s="83" customFormat="1">
      <c r="A620" s="25" t="s">
        <v>4609</v>
      </c>
      <c r="B620" s="25" t="s">
        <v>4609</v>
      </c>
      <c r="C620" s="25" t="s">
        <v>294</v>
      </c>
      <c r="D620" s="25">
        <v>1</v>
      </c>
      <c r="E620" s="25" t="s">
        <v>382</v>
      </c>
      <c r="F620" s="25" t="s">
        <v>4610</v>
      </c>
      <c r="G620" s="25">
        <v>1</v>
      </c>
      <c r="H620" s="25" t="s">
        <v>382</v>
      </c>
      <c r="I620" s="25">
        <v>0</v>
      </c>
      <c r="J620" s="25" t="s">
        <v>4610</v>
      </c>
      <c r="K620" s="25">
        <v>0</v>
      </c>
      <c r="L620" s="25" t="s">
        <v>4110</v>
      </c>
      <c r="M620" s="25">
        <v>1</v>
      </c>
      <c r="N620" s="25">
        <v>1</v>
      </c>
      <c r="O620" s="25">
        <v>1000</v>
      </c>
      <c r="P620" s="25">
        <v>1</v>
      </c>
      <c r="Q620" s="25">
        <v>2</v>
      </c>
      <c r="R620" s="25">
        <v>0</v>
      </c>
      <c r="S620" s="25">
        <v>0</v>
      </c>
      <c r="T620" s="61">
        <v>44986</v>
      </c>
      <c r="U620" s="25"/>
      <c r="V620" s="8"/>
      <c r="W620" s="8"/>
      <c r="X620" s="8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</row>
    <row r="621" spans="1:396">
      <c r="A621" s="20" t="s">
        <v>4611</v>
      </c>
      <c r="B621" s="20" t="s">
        <v>4611</v>
      </c>
      <c r="C621" s="20" t="s">
        <v>294</v>
      </c>
      <c r="D621" s="20">
        <v>1</v>
      </c>
      <c r="E621" s="20" t="s">
        <v>382</v>
      </c>
      <c r="F621" s="20" t="s">
        <v>4612</v>
      </c>
      <c r="G621" s="20">
        <v>1</v>
      </c>
      <c r="H621" s="20" t="s">
        <v>382</v>
      </c>
      <c r="I621" s="20">
        <v>0</v>
      </c>
      <c r="J621" s="20" t="s">
        <v>4612</v>
      </c>
      <c r="K621" s="20">
        <v>0</v>
      </c>
      <c r="L621" s="20" t="s">
        <v>4110</v>
      </c>
      <c r="M621" s="20">
        <v>1</v>
      </c>
      <c r="N621" s="20">
        <v>1</v>
      </c>
      <c r="O621" s="20">
        <v>1000</v>
      </c>
      <c r="P621" s="20">
        <v>1</v>
      </c>
      <c r="Q621" s="20">
        <v>2</v>
      </c>
      <c r="R621" s="20">
        <v>0</v>
      </c>
      <c r="S621" s="20">
        <v>0</v>
      </c>
      <c r="T621" s="55">
        <v>44986</v>
      </c>
      <c r="U621" s="20"/>
      <c r="V621" s="8"/>
      <c r="W621" s="8"/>
      <c r="X621" s="8"/>
    </row>
    <row r="622" spans="1:396" s="83" customFormat="1">
      <c r="A622" s="25" t="s">
        <v>4613</v>
      </c>
      <c r="B622" s="25" t="s">
        <v>4613</v>
      </c>
      <c r="C622" s="25" t="s">
        <v>294</v>
      </c>
      <c r="D622" s="25">
        <v>1</v>
      </c>
      <c r="E622" s="25" t="s">
        <v>382</v>
      </c>
      <c r="F622" s="25" t="s">
        <v>4614</v>
      </c>
      <c r="G622" s="25">
        <v>1</v>
      </c>
      <c r="H622" s="25" t="s">
        <v>382</v>
      </c>
      <c r="I622" s="25">
        <v>0</v>
      </c>
      <c r="J622" s="25" t="s">
        <v>4614</v>
      </c>
      <c r="K622" s="25">
        <v>0</v>
      </c>
      <c r="L622" s="25" t="s">
        <v>4110</v>
      </c>
      <c r="M622" s="25">
        <v>1</v>
      </c>
      <c r="N622" s="25">
        <v>1</v>
      </c>
      <c r="O622" s="25">
        <v>1000</v>
      </c>
      <c r="P622" s="25">
        <v>1</v>
      </c>
      <c r="Q622" s="25">
        <v>2</v>
      </c>
      <c r="R622" s="25">
        <v>0</v>
      </c>
      <c r="S622" s="25">
        <v>0</v>
      </c>
      <c r="T622" s="61">
        <v>44986</v>
      </c>
      <c r="U622" s="25"/>
      <c r="V622" s="8"/>
      <c r="W622" s="8"/>
      <c r="X622" s="8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</row>
    <row r="623" spans="1:396">
      <c r="A623" s="20" t="s">
        <v>2125</v>
      </c>
      <c r="B623" s="20" t="s">
        <v>2125</v>
      </c>
      <c r="C623" s="20" t="s">
        <v>294</v>
      </c>
      <c r="D623" s="20">
        <v>1</v>
      </c>
      <c r="E623" s="20" t="s">
        <v>382</v>
      </c>
      <c r="F623" s="20" t="s">
        <v>3640</v>
      </c>
      <c r="G623" s="20">
        <v>1</v>
      </c>
      <c r="H623" s="20" t="s">
        <v>382</v>
      </c>
      <c r="I623" s="20">
        <v>0</v>
      </c>
      <c r="J623" s="20" t="s">
        <v>3640</v>
      </c>
      <c r="K623" s="20">
        <v>0</v>
      </c>
      <c r="L623" s="20" t="s">
        <v>4110</v>
      </c>
      <c r="M623" s="20">
        <v>1</v>
      </c>
      <c r="N623" s="20">
        <v>1</v>
      </c>
      <c r="O623" s="20">
        <v>1000</v>
      </c>
      <c r="P623" s="20">
        <v>1</v>
      </c>
      <c r="Q623" s="20">
        <v>2</v>
      </c>
      <c r="R623" s="20">
        <v>0</v>
      </c>
      <c r="S623" s="20">
        <v>0</v>
      </c>
      <c r="T623" s="55">
        <v>44986</v>
      </c>
      <c r="U623" s="20"/>
      <c r="V623" s="8"/>
      <c r="W623" s="8"/>
      <c r="X623" s="8"/>
    </row>
    <row r="624" spans="1:396" s="83" customFormat="1">
      <c r="A624" s="25" t="s">
        <v>1734</v>
      </c>
      <c r="B624" s="25" t="s">
        <v>1734</v>
      </c>
      <c r="C624" s="25" t="s">
        <v>294</v>
      </c>
      <c r="D624" s="25">
        <v>1</v>
      </c>
      <c r="E624" s="25" t="s">
        <v>382</v>
      </c>
      <c r="F624" s="25" t="s">
        <v>4615</v>
      </c>
      <c r="G624" s="25">
        <v>1</v>
      </c>
      <c r="H624" s="25" t="s">
        <v>382</v>
      </c>
      <c r="I624" s="25">
        <v>0</v>
      </c>
      <c r="J624" s="25" t="s">
        <v>4615</v>
      </c>
      <c r="K624" s="25">
        <v>0</v>
      </c>
      <c r="L624" s="25" t="s">
        <v>239</v>
      </c>
      <c r="M624" s="25">
        <v>1</v>
      </c>
      <c r="N624" s="25">
        <v>1</v>
      </c>
      <c r="O624" s="25">
        <v>1000</v>
      </c>
      <c r="P624" s="25">
        <v>1</v>
      </c>
      <c r="Q624" s="25">
        <v>2</v>
      </c>
      <c r="R624" s="25">
        <v>0</v>
      </c>
      <c r="S624" s="25">
        <v>0</v>
      </c>
      <c r="T624" s="61">
        <v>44986</v>
      </c>
      <c r="U624" s="25"/>
      <c r="V624" s="8"/>
      <c r="W624" s="8"/>
      <c r="X624" s="8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</row>
    <row r="625" spans="1:396">
      <c r="A625" s="20" t="s">
        <v>549</v>
      </c>
      <c r="B625" s="20" t="s">
        <v>4616</v>
      </c>
      <c r="C625" s="20" t="s">
        <v>294</v>
      </c>
      <c r="D625" s="20">
        <v>1</v>
      </c>
      <c r="E625" s="20" t="s">
        <v>382</v>
      </c>
      <c r="F625" s="20" t="s">
        <v>4617</v>
      </c>
      <c r="G625" s="20">
        <v>1</v>
      </c>
      <c r="H625" s="20" t="s">
        <v>382</v>
      </c>
      <c r="I625" s="20">
        <v>1.03</v>
      </c>
      <c r="J625" s="20" t="s">
        <v>4617</v>
      </c>
      <c r="K625" s="20">
        <v>0</v>
      </c>
      <c r="L625" s="20" t="s">
        <v>239</v>
      </c>
      <c r="M625" s="20">
        <v>1</v>
      </c>
      <c r="N625" s="20">
        <v>1</v>
      </c>
      <c r="O625" s="20">
        <v>100</v>
      </c>
      <c r="P625" s="20">
        <v>1</v>
      </c>
      <c r="Q625" s="20">
        <v>2</v>
      </c>
      <c r="R625" s="20">
        <v>1.03</v>
      </c>
      <c r="S625" s="20">
        <v>0</v>
      </c>
      <c r="T625" s="55">
        <v>44986</v>
      </c>
      <c r="U625" s="20"/>
      <c r="V625" s="8"/>
      <c r="W625" s="8"/>
      <c r="X625" s="8"/>
    </row>
    <row r="626" spans="1:396" s="83" customFormat="1">
      <c r="A626" s="25" t="s">
        <v>549</v>
      </c>
      <c r="B626" s="25" t="s">
        <v>549</v>
      </c>
      <c r="C626" s="25" t="s">
        <v>294</v>
      </c>
      <c r="D626" s="25">
        <v>20</v>
      </c>
      <c r="E626" s="25" t="s">
        <v>382</v>
      </c>
      <c r="F626" s="25" t="s">
        <v>3652</v>
      </c>
      <c r="G626" s="25">
        <v>20</v>
      </c>
      <c r="H626" s="25" t="s">
        <v>382</v>
      </c>
      <c r="I626" s="25">
        <v>0.83</v>
      </c>
      <c r="J626" s="25" t="s">
        <v>3652</v>
      </c>
      <c r="K626" s="25">
        <v>0</v>
      </c>
      <c r="L626" s="25" t="s">
        <v>4282</v>
      </c>
      <c r="M626" s="25">
        <v>20</v>
      </c>
      <c r="N626" s="25">
        <v>1</v>
      </c>
      <c r="O626" s="25">
        <v>99</v>
      </c>
      <c r="P626" s="25">
        <v>1</v>
      </c>
      <c r="Q626" s="25">
        <v>2</v>
      </c>
      <c r="R626" s="25">
        <v>16.5</v>
      </c>
      <c r="S626" s="25">
        <v>0</v>
      </c>
      <c r="T626" s="61">
        <v>44986</v>
      </c>
      <c r="U626" s="25"/>
      <c r="V626" s="8"/>
      <c r="W626" s="8"/>
      <c r="X626" s="8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</row>
    <row r="627" spans="1:396">
      <c r="A627" s="20" t="s">
        <v>1632</v>
      </c>
      <c r="B627" s="20" t="s">
        <v>1632</v>
      </c>
      <c r="C627" s="20" t="s">
        <v>294</v>
      </c>
      <c r="D627" s="20">
        <v>5</v>
      </c>
      <c r="E627" s="20" t="s">
        <v>382</v>
      </c>
      <c r="F627" s="20" t="s">
        <v>4618</v>
      </c>
      <c r="G627" s="20">
        <v>1</v>
      </c>
      <c r="H627" s="20" t="s">
        <v>382</v>
      </c>
      <c r="I627" s="20">
        <v>0</v>
      </c>
      <c r="J627" s="20" t="s">
        <v>4618</v>
      </c>
      <c r="K627" s="20">
        <v>0</v>
      </c>
      <c r="L627" s="20" t="s">
        <v>3856</v>
      </c>
      <c r="M627" s="20">
        <v>1</v>
      </c>
      <c r="N627" s="20">
        <v>1</v>
      </c>
      <c r="O627" s="20">
        <v>1000</v>
      </c>
      <c r="P627" s="20">
        <v>1</v>
      </c>
      <c r="Q627" s="20">
        <v>2</v>
      </c>
      <c r="R627" s="20">
        <v>0</v>
      </c>
      <c r="S627" s="20">
        <v>0</v>
      </c>
      <c r="T627" s="55">
        <v>44986</v>
      </c>
      <c r="U627" s="20"/>
      <c r="V627" s="8"/>
      <c r="W627" s="8"/>
      <c r="X627" s="8"/>
    </row>
    <row r="628" spans="1:396" s="83" customFormat="1">
      <c r="A628" s="25" t="s">
        <v>1519</v>
      </c>
      <c r="B628" s="25" t="s">
        <v>1519</v>
      </c>
      <c r="C628" s="25" t="s">
        <v>294</v>
      </c>
      <c r="D628" s="25">
        <v>1</v>
      </c>
      <c r="E628" s="25" t="s">
        <v>382</v>
      </c>
      <c r="F628" s="25" t="s">
        <v>3382</v>
      </c>
      <c r="G628" s="25">
        <v>1</v>
      </c>
      <c r="H628" s="25" t="s">
        <v>382</v>
      </c>
      <c r="I628" s="25">
        <v>0</v>
      </c>
      <c r="J628" s="25" t="s">
        <v>3382</v>
      </c>
      <c r="K628" s="25">
        <v>0</v>
      </c>
      <c r="L628" s="25" t="s">
        <v>4110</v>
      </c>
      <c r="M628" s="25">
        <v>1</v>
      </c>
      <c r="N628" s="25">
        <v>1</v>
      </c>
      <c r="O628" s="25">
        <v>1000</v>
      </c>
      <c r="P628" s="25">
        <v>1</v>
      </c>
      <c r="Q628" s="25">
        <v>2</v>
      </c>
      <c r="R628" s="25">
        <v>0</v>
      </c>
      <c r="S628" s="25">
        <v>0</v>
      </c>
      <c r="T628" s="61">
        <v>44986</v>
      </c>
      <c r="U628" s="25"/>
      <c r="V628" s="8"/>
      <c r="W628" s="8"/>
      <c r="X628" s="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</row>
    <row r="629" spans="1:396">
      <c r="A629" s="20" t="s">
        <v>2679</v>
      </c>
      <c r="B629" s="20" t="s">
        <v>2679</v>
      </c>
      <c r="C629" s="20" t="s">
        <v>294</v>
      </c>
      <c r="D629" s="20">
        <v>1</v>
      </c>
      <c r="E629" s="20" t="s">
        <v>295</v>
      </c>
      <c r="F629" s="20" t="s">
        <v>4619</v>
      </c>
      <c r="G629" s="20">
        <v>20</v>
      </c>
      <c r="H629" s="20" t="s">
        <v>295</v>
      </c>
      <c r="I629" s="20">
        <v>0</v>
      </c>
      <c r="J629" s="20" t="s">
        <v>4619</v>
      </c>
      <c r="K629" s="20">
        <v>0</v>
      </c>
      <c r="L629" s="20" t="s">
        <v>4171</v>
      </c>
      <c r="M629" s="20">
        <v>20</v>
      </c>
      <c r="N629" s="20">
        <v>1</v>
      </c>
      <c r="O629" s="20">
        <v>1000</v>
      </c>
      <c r="P629" s="20">
        <v>1</v>
      </c>
      <c r="Q629" s="20">
        <v>2</v>
      </c>
      <c r="R629" s="20">
        <v>0</v>
      </c>
      <c r="S629" s="20">
        <v>0</v>
      </c>
      <c r="T629" s="55">
        <v>44986</v>
      </c>
      <c r="U629" s="20"/>
      <c r="V629" s="8"/>
      <c r="W629" s="8"/>
      <c r="X629" s="8"/>
    </row>
    <row r="630" spans="1:396" s="83" customFormat="1">
      <c r="A630" s="25" t="s">
        <v>4620</v>
      </c>
      <c r="B630" s="25" t="s">
        <v>4473</v>
      </c>
      <c r="C630" s="25" t="s">
        <v>294</v>
      </c>
      <c r="D630" s="25">
        <v>5</v>
      </c>
      <c r="E630" s="25" t="s">
        <v>382</v>
      </c>
      <c r="F630" s="25" t="s">
        <v>4474</v>
      </c>
      <c r="G630" s="25">
        <v>1</v>
      </c>
      <c r="H630" s="25" t="s">
        <v>295</v>
      </c>
      <c r="I630" s="25">
        <v>0</v>
      </c>
      <c r="J630" s="25" t="s">
        <v>4474</v>
      </c>
      <c r="K630" s="25">
        <v>0</v>
      </c>
      <c r="L630" s="25" t="s">
        <v>3816</v>
      </c>
      <c r="M630" s="25">
        <v>1</v>
      </c>
      <c r="N630" s="25">
        <v>1</v>
      </c>
      <c r="O630" s="25">
        <v>1000</v>
      </c>
      <c r="P630" s="25">
        <v>1</v>
      </c>
      <c r="Q630" s="25">
        <v>2</v>
      </c>
      <c r="R630" s="25">
        <v>0</v>
      </c>
      <c r="S630" s="25">
        <v>0</v>
      </c>
      <c r="T630" s="61">
        <v>44986</v>
      </c>
      <c r="U630" s="25"/>
      <c r="V630" s="8"/>
      <c r="W630" s="8"/>
      <c r="X630" s="8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</row>
    <row r="631" spans="1:396">
      <c r="A631" s="20" t="s">
        <v>4481</v>
      </c>
      <c r="B631" s="20" t="s">
        <v>4481</v>
      </c>
      <c r="C631" s="20" t="s">
        <v>294</v>
      </c>
      <c r="D631" s="20">
        <v>30</v>
      </c>
      <c r="E631" s="20" t="s">
        <v>295</v>
      </c>
      <c r="F631" s="20" t="s">
        <v>4482</v>
      </c>
      <c r="G631" s="20">
        <v>30</v>
      </c>
      <c r="H631" s="20" t="s">
        <v>295</v>
      </c>
      <c r="I631" s="20">
        <v>0</v>
      </c>
      <c r="J631" s="20" t="s">
        <v>4482</v>
      </c>
      <c r="K631" s="20">
        <v>0</v>
      </c>
      <c r="L631" s="20" t="s">
        <v>4483</v>
      </c>
      <c r="M631" s="20">
        <v>30</v>
      </c>
      <c r="N631" s="20">
        <v>1</v>
      </c>
      <c r="O631" s="20">
        <v>1000</v>
      </c>
      <c r="P631" s="20">
        <v>1</v>
      </c>
      <c r="Q631" s="20">
        <v>2</v>
      </c>
      <c r="R631" s="20">
        <v>0</v>
      </c>
      <c r="S631" s="20">
        <v>0</v>
      </c>
      <c r="T631" s="55">
        <v>44986</v>
      </c>
      <c r="U631" s="20"/>
      <c r="V631" s="8"/>
      <c r="W631" s="8"/>
      <c r="X631" s="8"/>
    </row>
    <row r="632" spans="1:396" s="83" customFormat="1">
      <c r="A632" s="25" t="s">
        <v>4481</v>
      </c>
      <c r="B632" s="25" t="s">
        <v>4480</v>
      </c>
      <c r="C632" s="25" t="s">
        <v>294</v>
      </c>
      <c r="D632" s="25">
        <v>1</v>
      </c>
      <c r="E632" s="25" t="s">
        <v>295</v>
      </c>
      <c r="F632" s="25" t="s">
        <v>4484</v>
      </c>
      <c r="G632" s="25">
        <v>1</v>
      </c>
      <c r="H632" s="25" t="s">
        <v>295</v>
      </c>
      <c r="I632" s="25">
        <v>0</v>
      </c>
      <c r="J632" s="25" t="s">
        <v>4484</v>
      </c>
      <c r="K632" s="25">
        <v>0</v>
      </c>
      <c r="L632" s="25" t="s">
        <v>3823</v>
      </c>
      <c r="M632" s="25">
        <v>1</v>
      </c>
      <c r="N632" s="25">
        <v>1</v>
      </c>
      <c r="O632" s="25">
        <v>1000</v>
      </c>
      <c r="P632" s="25">
        <v>1</v>
      </c>
      <c r="Q632" s="25">
        <v>2</v>
      </c>
      <c r="R632" s="25">
        <v>0</v>
      </c>
      <c r="S632" s="25">
        <v>0</v>
      </c>
      <c r="T632" s="61">
        <v>44986</v>
      </c>
      <c r="U632" s="25"/>
      <c r="V632" s="8"/>
      <c r="W632" s="8"/>
      <c r="X632" s="8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</row>
    <row r="633" spans="1:396">
      <c r="A633" s="20" t="s">
        <v>4493</v>
      </c>
      <c r="B633" s="20" t="s">
        <v>306</v>
      </c>
      <c r="C633" s="20" t="s">
        <v>294</v>
      </c>
      <c r="D633" s="20">
        <v>45</v>
      </c>
      <c r="E633" s="20" t="s">
        <v>295</v>
      </c>
      <c r="F633" s="20" t="s">
        <v>4491</v>
      </c>
      <c r="G633" s="20">
        <v>45</v>
      </c>
      <c r="H633" s="20" t="s">
        <v>295</v>
      </c>
      <c r="I633" s="20">
        <v>0</v>
      </c>
      <c r="J633" s="20" t="s">
        <v>4491</v>
      </c>
      <c r="K633" s="20">
        <v>0</v>
      </c>
      <c r="L633" s="20" t="s">
        <v>3870</v>
      </c>
      <c r="M633" s="20">
        <v>45</v>
      </c>
      <c r="N633" s="20">
        <v>1</v>
      </c>
      <c r="O633" s="20">
        <v>1000</v>
      </c>
      <c r="P633" s="20">
        <v>1</v>
      </c>
      <c r="Q633" s="20">
        <v>2</v>
      </c>
      <c r="R633" s="20">
        <v>0</v>
      </c>
      <c r="S633" s="20">
        <v>0</v>
      </c>
      <c r="T633" s="55">
        <v>44986</v>
      </c>
      <c r="U633" s="20"/>
      <c r="V633" s="8"/>
      <c r="W633" s="8"/>
      <c r="X633" s="8"/>
    </row>
    <row r="634" spans="1:396" s="83" customFormat="1">
      <c r="A634" s="25" t="s">
        <v>4493</v>
      </c>
      <c r="B634" s="25" t="s">
        <v>4493</v>
      </c>
      <c r="C634" s="25" t="s">
        <v>294</v>
      </c>
      <c r="D634" s="25">
        <v>1</v>
      </c>
      <c r="E634" s="25" t="s">
        <v>295</v>
      </c>
      <c r="F634" s="25" t="s">
        <v>4494</v>
      </c>
      <c r="G634" s="25">
        <v>1</v>
      </c>
      <c r="H634" s="25" t="s">
        <v>295</v>
      </c>
      <c r="I634" s="25">
        <v>0</v>
      </c>
      <c r="J634" s="25" t="s">
        <v>4494</v>
      </c>
      <c r="K634" s="25">
        <v>0</v>
      </c>
      <c r="L634" s="25" t="s">
        <v>3823</v>
      </c>
      <c r="M634" s="25">
        <v>1</v>
      </c>
      <c r="N634" s="25">
        <v>1</v>
      </c>
      <c r="O634" s="25">
        <v>1000</v>
      </c>
      <c r="P634" s="25">
        <v>1</v>
      </c>
      <c r="Q634" s="25">
        <v>2</v>
      </c>
      <c r="R634" s="25">
        <v>0</v>
      </c>
      <c r="S634" s="25">
        <v>0</v>
      </c>
      <c r="T634" s="61">
        <v>44986</v>
      </c>
      <c r="U634" s="25"/>
      <c r="V634" s="8"/>
      <c r="W634" s="8"/>
      <c r="X634" s="8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</row>
    <row r="635" spans="1:396">
      <c r="A635" s="20" t="s">
        <v>4621</v>
      </c>
      <c r="B635" s="20" t="s">
        <v>4621</v>
      </c>
      <c r="C635" s="20" t="s">
        <v>294</v>
      </c>
      <c r="D635" s="20">
        <v>30</v>
      </c>
      <c r="E635" s="20" t="s">
        <v>332</v>
      </c>
      <c r="F635" s="20" t="s">
        <v>4622</v>
      </c>
      <c r="G635" s="20">
        <v>1</v>
      </c>
      <c r="H635" s="20" t="s">
        <v>295</v>
      </c>
      <c r="I635" s="20">
        <v>2.0499999999999998</v>
      </c>
      <c r="J635" s="20" t="s">
        <v>4622</v>
      </c>
      <c r="K635" s="20">
        <v>0</v>
      </c>
      <c r="L635" s="20" t="s">
        <v>4623</v>
      </c>
      <c r="M635" s="20">
        <v>1</v>
      </c>
      <c r="N635" s="20">
        <v>1</v>
      </c>
      <c r="O635" s="20">
        <v>100</v>
      </c>
      <c r="P635" s="20">
        <v>1</v>
      </c>
      <c r="Q635" s="20">
        <v>2</v>
      </c>
      <c r="R635" s="20">
        <v>2.0499999999999998</v>
      </c>
      <c r="S635" s="20">
        <v>0</v>
      </c>
      <c r="T635" s="55">
        <v>45046</v>
      </c>
      <c r="U635" s="20"/>
      <c r="V635" s="8"/>
      <c r="W635" s="8"/>
      <c r="X635" s="8"/>
    </row>
    <row r="636" spans="1:396" s="83" customFormat="1">
      <c r="A636" s="25" t="s">
        <v>1761</v>
      </c>
      <c r="B636" s="25" t="s">
        <v>4473</v>
      </c>
      <c r="C636" s="25" t="s">
        <v>294</v>
      </c>
      <c r="D636" s="25">
        <v>5000</v>
      </c>
      <c r="E636" s="25" t="s">
        <v>332</v>
      </c>
      <c r="F636" s="25" t="s">
        <v>4474</v>
      </c>
      <c r="G636" s="25">
        <v>5</v>
      </c>
      <c r="H636" s="25" t="s">
        <v>382</v>
      </c>
      <c r="I636" s="25">
        <v>0</v>
      </c>
      <c r="J636" s="25" t="s">
        <v>4474</v>
      </c>
      <c r="K636" s="25">
        <v>0</v>
      </c>
      <c r="L636" s="25" t="s">
        <v>3816</v>
      </c>
      <c r="M636" s="25">
        <v>5</v>
      </c>
      <c r="N636" s="25">
        <v>1</v>
      </c>
      <c r="O636" s="25">
        <v>1000</v>
      </c>
      <c r="P636" s="25">
        <v>1</v>
      </c>
      <c r="Q636" s="25">
        <v>2</v>
      </c>
      <c r="R636" s="25">
        <v>0</v>
      </c>
      <c r="S636" s="25">
        <v>0</v>
      </c>
      <c r="T636" s="61">
        <v>44986</v>
      </c>
      <c r="U636" s="25"/>
      <c r="V636" s="8"/>
      <c r="W636" s="8"/>
      <c r="X636" s="8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</row>
    <row r="637" spans="1:396">
      <c r="A637" s="20" t="s">
        <v>1761</v>
      </c>
      <c r="B637" s="20" t="s">
        <v>4624</v>
      </c>
      <c r="C637" s="20" t="s">
        <v>294</v>
      </c>
      <c r="D637" s="20">
        <v>15</v>
      </c>
      <c r="E637" s="20" t="s">
        <v>382</v>
      </c>
      <c r="F637" s="20" t="s">
        <v>4625</v>
      </c>
      <c r="G637" s="20">
        <v>15</v>
      </c>
      <c r="H637" s="20" t="s">
        <v>382</v>
      </c>
      <c r="I637" s="20">
        <v>0</v>
      </c>
      <c r="J637" s="20" t="s">
        <v>4625</v>
      </c>
      <c r="K637" s="20">
        <v>0</v>
      </c>
      <c r="L637" s="20" t="s">
        <v>4626</v>
      </c>
      <c r="M637" s="20">
        <v>15</v>
      </c>
      <c r="N637" s="20">
        <v>1</v>
      </c>
      <c r="O637" s="20">
        <v>1000</v>
      </c>
      <c r="P637" s="20">
        <v>1</v>
      </c>
      <c r="Q637" s="20">
        <v>2</v>
      </c>
      <c r="R637" s="20">
        <v>0</v>
      </c>
      <c r="S637" s="20">
        <v>0</v>
      </c>
      <c r="T637" s="55">
        <v>44986</v>
      </c>
      <c r="U637" s="20"/>
      <c r="V637" s="8"/>
      <c r="W637" s="8"/>
      <c r="X637" s="8"/>
    </row>
    <row r="638" spans="1:396" s="83" customFormat="1">
      <c r="A638" s="25" t="s">
        <v>4332</v>
      </c>
      <c r="B638" s="25" t="s">
        <v>4541</v>
      </c>
      <c r="C638" s="25" t="s">
        <v>294</v>
      </c>
      <c r="D638" s="25">
        <v>5</v>
      </c>
      <c r="E638" s="25" t="s">
        <v>382</v>
      </c>
      <c r="F638" s="25" t="s">
        <v>4542</v>
      </c>
      <c r="G638" s="25">
        <v>1</v>
      </c>
      <c r="H638" s="25" t="s">
        <v>382</v>
      </c>
      <c r="I638" s="25">
        <v>0</v>
      </c>
      <c r="J638" s="25" t="s">
        <v>4542</v>
      </c>
      <c r="K638" s="25">
        <v>0</v>
      </c>
      <c r="L638" s="25" t="s">
        <v>232</v>
      </c>
      <c r="M638" s="25">
        <v>1</v>
      </c>
      <c r="N638" s="25">
        <v>1</v>
      </c>
      <c r="O638" s="25">
        <v>1000</v>
      </c>
      <c r="P638" s="25">
        <v>1</v>
      </c>
      <c r="Q638" s="25">
        <v>2</v>
      </c>
      <c r="R638" s="25">
        <v>0</v>
      </c>
      <c r="S638" s="25">
        <v>0</v>
      </c>
      <c r="T638" s="61">
        <v>44986</v>
      </c>
      <c r="U638" s="25"/>
      <c r="V638" s="8"/>
      <c r="W638" s="8"/>
      <c r="X638" s="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</row>
    <row r="639" spans="1:396">
      <c r="A639" s="20" t="s">
        <v>4336</v>
      </c>
      <c r="B639" s="20" t="s">
        <v>4627</v>
      </c>
      <c r="C639" s="20" t="s">
        <v>294</v>
      </c>
      <c r="D639" s="20">
        <v>15</v>
      </c>
      <c r="E639" s="20" t="s">
        <v>295</v>
      </c>
      <c r="F639" s="20" t="s">
        <v>4628</v>
      </c>
      <c r="G639" s="20">
        <v>15</v>
      </c>
      <c r="H639" s="20" t="s">
        <v>295</v>
      </c>
      <c r="I639" s="20">
        <v>0</v>
      </c>
      <c r="J639" s="20" t="s">
        <v>4628</v>
      </c>
      <c r="K639" s="20">
        <v>0</v>
      </c>
      <c r="L639" s="20" t="s">
        <v>4629</v>
      </c>
      <c r="M639" s="20">
        <v>15</v>
      </c>
      <c r="N639" s="20">
        <v>1</v>
      </c>
      <c r="O639" s="20">
        <v>1000</v>
      </c>
      <c r="P639" s="20">
        <v>1</v>
      </c>
      <c r="Q639" s="20">
        <v>2</v>
      </c>
      <c r="R639" s="20">
        <v>0</v>
      </c>
      <c r="S639" s="20">
        <v>0</v>
      </c>
      <c r="T639" s="55">
        <v>44986</v>
      </c>
      <c r="U639" s="20"/>
      <c r="V639" s="8"/>
      <c r="W639" s="8"/>
      <c r="X639" s="8"/>
    </row>
    <row r="640" spans="1:396" s="83" customFormat="1">
      <c r="A640" s="25" t="s">
        <v>4336</v>
      </c>
      <c r="B640" s="25" t="s">
        <v>4630</v>
      </c>
      <c r="C640" s="25" t="s">
        <v>294</v>
      </c>
      <c r="D640" s="25">
        <v>2.5</v>
      </c>
      <c r="E640" s="25" t="s">
        <v>382</v>
      </c>
      <c r="F640" s="25" t="s">
        <v>4631</v>
      </c>
      <c r="G640" s="25">
        <v>1</v>
      </c>
      <c r="H640" s="25" t="s">
        <v>382</v>
      </c>
      <c r="I640" s="25">
        <v>0</v>
      </c>
      <c r="J640" s="25" t="s">
        <v>4631</v>
      </c>
      <c r="K640" s="25">
        <v>0</v>
      </c>
      <c r="L640" s="25" t="s">
        <v>4632</v>
      </c>
      <c r="M640" s="25">
        <v>1</v>
      </c>
      <c r="N640" s="25">
        <v>1</v>
      </c>
      <c r="O640" s="25">
        <v>1000</v>
      </c>
      <c r="P640" s="25">
        <v>1</v>
      </c>
      <c r="Q640" s="25">
        <v>2</v>
      </c>
      <c r="R640" s="25">
        <v>0</v>
      </c>
      <c r="S640" s="25">
        <v>0</v>
      </c>
      <c r="T640" s="61">
        <v>44986</v>
      </c>
      <c r="U640" s="25"/>
      <c r="V640" s="8"/>
      <c r="W640" s="8"/>
      <c r="X640" s="8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</row>
    <row r="641" spans="1:396">
      <c r="A641" s="20" t="s">
        <v>4342</v>
      </c>
      <c r="B641" s="20" t="s">
        <v>920</v>
      </c>
      <c r="C641" s="20" t="s">
        <v>294</v>
      </c>
      <c r="D641" s="20">
        <v>5</v>
      </c>
      <c r="E641" s="20" t="s">
        <v>382</v>
      </c>
      <c r="F641" s="20" t="s">
        <v>4543</v>
      </c>
      <c r="G641" s="20">
        <v>1</v>
      </c>
      <c r="H641" s="20" t="s">
        <v>382</v>
      </c>
      <c r="I641" s="20">
        <v>0</v>
      </c>
      <c r="J641" s="20" t="s">
        <v>4543</v>
      </c>
      <c r="K641" s="20">
        <v>0</v>
      </c>
      <c r="L641" s="20" t="s">
        <v>4544</v>
      </c>
      <c r="M641" s="20">
        <v>1</v>
      </c>
      <c r="N641" s="20">
        <v>1</v>
      </c>
      <c r="O641" s="20">
        <v>1000</v>
      </c>
      <c r="P641" s="20">
        <v>1</v>
      </c>
      <c r="Q641" s="20">
        <v>2</v>
      </c>
      <c r="R641" s="20">
        <v>0</v>
      </c>
      <c r="S641" s="20">
        <v>0</v>
      </c>
      <c r="T641" s="55">
        <v>44986</v>
      </c>
      <c r="U641" s="20"/>
      <c r="V641" s="8"/>
      <c r="W641" s="8"/>
      <c r="X641" s="8"/>
    </row>
    <row r="642" spans="1:396" s="83" customFormat="1">
      <c r="A642" s="25" t="s">
        <v>4343</v>
      </c>
      <c r="B642" s="25" t="s">
        <v>1336</v>
      </c>
      <c r="C642" s="25" t="s">
        <v>294</v>
      </c>
      <c r="D642" s="25">
        <v>5</v>
      </c>
      <c r="E642" s="25" t="s">
        <v>382</v>
      </c>
      <c r="F642" s="25" t="s">
        <v>4547</v>
      </c>
      <c r="G642" s="25">
        <v>1</v>
      </c>
      <c r="H642" s="25" t="s">
        <v>382</v>
      </c>
      <c r="I642" s="25">
        <v>0</v>
      </c>
      <c r="J642" s="25" t="s">
        <v>4547</v>
      </c>
      <c r="K642" s="25">
        <v>0</v>
      </c>
      <c r="L642" s="25" t="s">
        <v>4633</v>
      </c>
      <c r="M642" s="25">
        <v>1</v>
      </c>
      <c r="N642" s="25">
        <v>1</v>
      </c>
      <c r="O642" s="25">
        <v>1000</v>
      </c>
      <c r="P642" s="25">
        <v>1</v>
      </c>
      <c r="Q642" s="25">
        <v>2</v>
      </c>
      <c r="R642" s="25">
        <v>0</v>
      </c>
      <c r="S642" s="25">
        <v>0</v>
      </c>
      <c r="T642" s="61">
        <v>44986</v>
      </c>
      <c r="U642" s="25"/>
      <c r="V642" s="8"/>
      <c r="W642" s="8"/>
      <c r="X642" s="8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</row>
    <row r="643" spans="1:396">
      <c r="A643" s="20" t="s">
        <v>4344</v>
      </c>
      <c r="B643" s="20" t="s">
        <v>4552</v>
      </c>
      <c r="C643" s="20" t="s">
        <v>294</v>
      </c>
      <c r="D643" s="20">
        <v>5</v>
      </c>
      <c r="E643" s="20" t="s">
        <v>382</v>
      </c>
      <c r="F643" s="20" t="s">
        <v>4553</v>
      </c>
      <c r="G643" s="20">
        <v>1</v>
      </c>
      <c r="H643" s="20" t="s">
        <v>382</v>
      </c>
      <c r="I643" s="20">
        <v>0</v>
      </c>
      <c r="J643" s="20" t="s">
        <v>4553</v>
      </c>
      <c r="K643" s="20">
        <v>0</v>
      </c>
      <c r="L643" s="20" t="s">
        <v>232</v>
      </c>
      <c r="M643" s="20">
        <v>1</v>
      </c>
      <c r="N643" s="20">
        <v>1</v>
      </c>
      <c r="O643" s="20">
        <v>1000</v>
      </c>
      <c r="P643" s="20">
        <v>1</v>
      </c>
      <c r="Q643" s="20">
        <v>2</v>
      </c>
      <c r="R643" s="20">
        <v>0</v>
      </c>
      <c r="S643" s="20">
        <v>0</v>
      </c>
      <c r="T643" s="55">
        <v>44986</v>
      </c>
      <c r="U643" s="20"/>
      <c r="V643" s="8"/>
      <c r="W643" s="8"/>
      <c r="X643" s="8"/>
    </row>
    <row r="644" spans="1:396" s="83" customFormat="1">
      <c r="A644" s="25" t="s">
        <v>4634</v>
      </c>
      <c r="B644" s="25" t="s">
        <v>4634</v>
      </c>
      <c r="C644" s="25" t="s">
        <v>294</v>
      </c>
      <c r="D644" s="25">
        <v>15</v>
      </c>
      <c r="E644" s="25" t="s">
        <v>295</v>
      </c>
      <c r="F644" s="25" t="s">
        <v>4635</v>
      </c>
      <c r="G644" s="25">
        <v>15</v>
      </c>
      <c r="H644" s="25" t="s">
        <v>295</v>
      </c>
      <c r="I644" s="25">
        <v>0</v>
      </c>
      <c r="J644" s="25" t="s">
        <v>4635</v>
      </c>
      <c r="K644" s="25">
        <v>0</v>
      </c>
      <c r="L644" s="25" t="s">
        <v>4629</v>
      </c>
      <c r="M644" s="25">
        <v>15</v>
      </c>
      <c r="N644" s="25">
        <v>1</v>
      </c>
      <c r="O644" s="25">
        <v>1000</v>
      </c>
      <c r="P644" s="25">
        <v>1</v>
      </c>
      <c r="Q644" s="25">
        <v>2</v>
      </c>
      <c r="R644" s="25">
        <v>0</v>
      </c>
      <c r="S644" s="25">
        <v>0</v>
      </c>
      <c r="T644" s="61">
        <v>44986</v>
      </c>
      <c r="U644" s="25"/>
      <c r="V644" s="8"/>
      <c r="W644" s="8"/>
      <c r="X644" s="8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</row>
    <row r="645" spans="1:396">
      <c r="A645" s="20" t="s">
        <v>2809</v>
      </c>
      <c r="B645" s="20" t="s">
        <v>2809</v>
      </c>
      <c r="C645" s="20" t="s">
        <v>294</v>
      </c>
      <c r="D645" s="20">
        <v>8</v>
      </c>
      <c r="E645" s="20" t="s">
        <v>295</v>
      </c>
      <c r="F645" s="20" t="s">
        <v>4636</v>
      </c>
      <c r="G645" s="20">
        <v>8</v>
      </c>
      <c r="H645" s="20" t="s">
        <v>295</v>
      </c>
      <c r="I645" s="20">
        <v>1.71</v>
      </c>
      <c r="J645" s="20" t="s">
        <v>4636</v>
      </c>
      <c r="K645" s="20">
        <v>0</v>
      </c>
      <c r="L645" s="20" t="s">
        <v>193</v>
      </c>
      <c r="M645" s="20">
        <v>8</v>
      </c>
      <c r="N645" s="20">
        <v>1</v>
      </c>
      <c r="O645" s="20">
        <v>100</v>
      </c>
      <c r="P645" s="20">
        <v>1</v>
      </c>
      <c r="Q645" s="20">
        <v>2</v>
      </c>
      <c r="R645" s="20">
        <v>13.7</v>
      </c>
      <c r="S645" s="20">
        <v>0</v>
      </c>
      <c r="T645" s="55">
        <v>45046</v>
      </c>
      <c r="U645" s="20"/>
      <c r="V645" s="8"/>
      <c r="W645" s="8"/>
      <c r="X645" s="8"/>
    </row>
    <row r="646" spans="1:396" s="83" customFormat="1">
      <c r="A646" s="25" t="s">
        <v>4352</v>
      </c>
      <c r="B646" s="25" t="s">
        <v>4352</v>
      </c>
      <c r="C646" s="25" t="s">
        <v>294</v>
      </c>
      <c r="D646" s="25">
        <v>4</v>
      </c>
      <c r="E646" s="25" t="s">
        <v>382</v>
      </c>
      <c r="F646" s="25" t="s">
        <v>3099</v>
      </c>
      <c r="G646" s="25">
        <v>1</v>
      </c>
      <c r="H646" s="25" t="s">
        <v>382</v>
      </c>
      <c r="I646" s="25">
        <v>0</v>
      </c>
      <c r="J646" s="25" t="s">
        <v>3099</v>
      </c>
      <c r="K646" s="25">
        <v>0</v>
      </c>
      <c r="L646" s="25" t="s">
        <v>4589</v>
      </c>
      <c r="M646" s="25">
        <v>1</v>
      </c>
      <c r="N646" s="25">
        <v>1</v>
      </c>
      <c r="O646" s="25">
        <v>1000</v>
      </c>
      <c r="P646" s="25">
        <v>1</v>
      </c>
      <c r="Q646" s="25">
        <v>2</v>
      </c>
      <c r="R646" s="25">
        <v>0</v>
      </c>
      <c r="S646" s="25">
        <v>0</v>
      </c>
      <c r="T646" s="61">
        <v>44986</v>
      </c>
      <c r="U646" s="25"/>
      <c r="V646" s="8"/>
      <c r="W646" s="8"/>
      <c r="X646" s="8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</row>
    <row r="647" spans="1:396">
      <c r="A647" s="20" t="s">
        <v>4637</v>
      </c>
      <c r="B647" s="20" t="s">
        <v>4637</v>
      </c>
      <c r="C647" s="20" t="s">
        <v>294</v>
      </c>
      <c r="D647" s="20">
        <v>500</v>
      </c>
      <c r="E647" s="20" t="s">
        <v>332</v>
      </c>
      <c r="F647" s="20" t="s">
        <v>4638</v>
      </c>
      <c r="G647" s="20">
        <v>1</v>
      </c>
      <c r="H647" s="20" t="s">
        <v>295</v>
      </c>
      <c r="I647" s="20">
        <v>0</v>
      </c>
      <c r="J647" s="20" t="s">
        <v>4638</v>
      </c>
      <c r="K647" s="20">
        <v>0</v>
      </c>
      <c r="L647" s="20" t="s">
        <v>4639</v>
      </c>
      <c r="M647" s="20">
        <v>1</v>
      </c>
      <c r="N647" s="20">
        <v>1</v>
      </c>
      <c r="O647" s="20">
        <v>1000</v>
      </c>
      <c r="P647" s="20">
        <v>1</v>
      </c>
      <c r="Q647" s="20">
        <v>2</v>
      </c>
      <c r="R647" s="20">
        <v>0</v>
      </c>
      <c r="S647" s="20">
        <v>0</v>
      </c>
      <c r="T647" s="55">
        <v>44986</v>
      </c>
      <c r="U647" s="20"/>
      <c r="V647" s="8"/>
      <c r="W647" s="8"/>
      <c r="X647" s="8"/>
    </row>
    <row r="648" spans="1:396" s="83" customFormat="1">
      <c r="A648" s="25" t="s">
        <v>4592</v>
      </c>
      <c r="B648" s="25" t="s">
        <v>4592</v>
      </c>
      <c r="C648" s="25" t="s">
        <v>294</v>
      </c>
      <c r="D648" s="25">
        <v>1.5</v>
      </c>
      <c r="E648" s="25" t="s">
        <v>382</v>
      </c>
      <c r="F648" s="25" t="s">
        <v>3334</v>
      </c>
      <c r="G648" s="25">
        <v>1</v>
      </c>
      <c r="H648" s="25" t="s">
        <v>382</v>
      </c>
      <c r="I648" s="25">
        <v>0</v>
      </c>
      <c r="J648" s="25" t="s">
        <v>3334</v>
      </c>
      <c r="K648" s="25">
        <v>0</v>
      </c>
      <c r="L648" s="25" t="s">
        <v>4213</v>
      </c>
      <c r="M648" s="25">
        <v>1</v>
      </c>
      <c r="N648" s="25">
        <v>1</v>
      </c>
      <c r="O648" s="25">
        <v>1000</v>
      </c>
      <c r="P648" s="25">
        <v>1</v>
      </c>
      <c r="Q648" s="25">
        <v>2</v>
      </c>
      <c r="R648" s="25">
        <v>0</v>
      </c>
      <c r="S648" s="25">
        <v>0</v>
      </c>
      <c r="T648" s="61">
        <v>44986</v>
      </c>
      <c r="U648" s="25"/>
      <c r="V648" s="8"/>
      <c r="W648" s="8"/>
      <c r="X648" s="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</row>
    <row r="649" spans="1:396">
      <c r="A649" s="20" t="s">
        <v>4592</v>
      </c>
      <c r="B649" s="20" t="s">
        <v>4593</v>
      </c>
      <c r="C649" s="20" t="s">
        <v>294</v>
      </c>
      <c r="D649" s="20">
        <v>1</v>
      </c>
      <c r="E649" s="20" t="s">
        <v>382</v>
      </c>
      <c r="F649" s="20" t="s">
        <v>4594</v>
      </c>
      <c r="G649" s="20">
        <v>1</v>
      </c>
      <c r="H649" s="20" t="s">
        <v>382</v>
      </c>
      <c r="I649" s="20">
        <v>0</v>
      </c>
      <c r="J649" s="20" t="s">
        <v>4594</v>
      </c>
      <c r="K649" s="20">
        <v>0</v>
      </c>
      <c r="L649" s="20" t="s">
        <v>239</v>
      </c>
      <c r="M649" s="20">
        <v>1</v>
      </c>
      <c r="N649" s="20">
        <v>1</v>
      </c>
      <c r="O649" s="20">
        <v>1000</v>
      </c>
      <c r="P649" s="20">
        <v>1</v>
      </c>
      <c r="Q649" s="20">
        <v>2</v>
      </c>
      <c r="R649" s="20">
        <v>0</v>
      </c>
      <c r="S649" s="20">
        <v>0</v>
      </c>
      <c r="T649" s="55">
        <v>44986</v>
      </c>
      <c r="U649" s="20"/>
      <c r="V649" s="8"/>
      <c r="W649" s="8"/>
      <c r="X649" s="8"/>
    </row>
    <row r="650" spans="1:396" s="83" customFormat="1">
      <c r="A650" s="25" t="s">
        <v>4592</v>
      </c>
      <c r="B650" s="25" t="s">
        <v>4595</v>
      </c>
      <c r="C650" s="25" t="s">
        <v>294</v>
      </c>
      <c r="D650" s="25">
        <v>1</v>
      </c>
      <c r="E650" s="25" t="s">
        <v>295</v>
      </c>
      <c r="F650" s="25" t="s">
        <v>4596</v>
      </c>
      <c r="G650" s="25">
        <v>1</v>
      </c>
      <c r="H650" s="25" t="s">
        <v>295</v>
      </c>
      <c r="I650" s="25">
        <v>0</v>
      </c>
      <c r="J650" s="25" t="s">
        <v>4596</v>
      </c>
      <c r="K650" s="25">
        <v>0</v>
      </c>
      <c r="L650" s="25" t="s">
        <v>3781</v>
      </c>
      <c r="M650" s="25">
        <v>1</v>
      </c>
      <c r="N650" s="25">
        <v>1</v>
      </c>
      <c r="O650" s="25">
        <v>1000</v>
      </c>
      <c r="P650" s="25">
        <v>1</v>
      </c>
      <c r="Q650" s="25">
        <v>2</v>
      </c>
      <c r="R650" s="25">
        <v>0</v>
      </c>
      <c r="S650" s="25">
        <v>0</v>
      </c>
      <c r="T650" s="61">
        <v>44986</v>
      </c>
      <c r="U650" s="25"/>
      <c r="V650" s="8"/>
      <c r="W650" s="8"/>
      <c r="X650" s="8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</row>
    <row r="651" spans="1:396">
      <c r="A651" s="20" t="s">
        <v>777</v>
      </c>
      <c r="B651" s="20" t="s">
        <v>777</v>
      </c>
      <c r="C651" s="20" t="s">
        <v>294</v>
      </c>
      <c r="D651" s="20">
        <v>6</v>
      </c>
      <c r="E651" s="20" t="s">
        <v>295</v>
      </c>
      <c r="F651" s="20" t="s">
        <v>4640</v>
      </c>
      <c r="G651" s="20">
        <v>6</v>
      </c>
      <c r="H651" s="20" t="s">
        <v>295</v>
      </c>
      <c r="I651" s="20">
        <v>0</v>
      </c>
      <c r="J651" s="20" t="s">
        <v>4640</v>
      </c>
      <c r="K651" s="20">
        <v>0</v>
      </c>
      <c r="L651" s="20" t="s">
        <v>156</v>
      </c>
      <c r="M651" s="20">
        <v>6</v>
      </c>
      <c r="N651" s="20">
        <v>1</v>
      </c>
      <c r="O651" s="20">
        <v>1000</v>
      </c>
      <c r="P651" s="20">
        <v>1</v>
      </c>
      <c r="Q651" s="20">
        <v>2</v>
      </c>
      <c r="R651" s="20">
        <v>0</v>
      </c>
      <c r="S651" s="20">
        <v>0</v>
      </c>
      <c r="T651" s="55">
        <v>44986</v>
      </c>
      <c r="U651" s="20"/>
      <c r="V651" s="8"/>
      <c r="W651" s="8"/>
      <c r="X651" s="8"/>
    </row>
    <row r="652" spans="1:396" s="83" customFormat="1">
      <c r="A652" s="25" t="s">
        <v>4641</v>
      </c>
      <c r="B652" s="25" t="s">
        <v>4641</v>
      </c>
      <c r="C652" s="25" t="s">
        <v>294</v>
      </c>
      <c r="D652" s="25">
        <v>1</v>
      </c>
      <c r="E652" s="25" t="s">
        <v>382</v>
      </c>
      <c r="F652" s="25" t="s">
        <v>4642</v>
      </c>
      <c r="G652" s="25">
        <v>1</v>
      </c>
      <c r="H652" s="25" t="s">
        <v>382</v>
      </c>
      <c r="I652" s="25">
        <v>19.86</v>
      </c>
      <c r="J652" s="25" t="s">
        <v>4642</v>
      </c>
      <c r="K652" s="25">
        <v>0</v>
      </c>
      <c r="L652" s="25" t="s">
        <v>239</v>
      </c>
      <c r="M652" s="25">
        <v>1</v>
      </c>
      <c r="N652" s="25">
        <v>1</v>
      </c>
      <c r="O652" s="25">
        <v>100</v>
      </c>
      <c r="P652" s="25">
        <v>1</v>
      </c>
      <c r="Q652" s="25">
        <v>2</v>
      </c>
      <c r="R652" s="25">
        <v>19.86</v>
      </c>
      <c r="S652" s="25">
        <v>0</v>
      </c>
      <c r="T652" s="61">
        <v>45046</v>
      </c>
      <c r="U652" s="25"/>
      <c r="V652" s="8"/>
      <c r="W652" s="8"/>
      <c r="X652" s="8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</row>
    <row r="653" spans="1:396">
      <c r="A653" s="20" t="s">
        <v>1921</v>
      </c>
      <c r="B653" s="20" t="s">
        <v>1921</v>
      </c>
      <c r="C653" s="20" t="s">
        <v>294</v>
      </c>
      <c r="D653" s="20">
        <v>8</v>
      </c>
      <c r="E653" s="20" t="s">
        <v>382</v>
      </c>
      <c r="F653" s="20" t="s">
        <v>4643</v>
      </c>
      <c r="G653" s="20">
        <v>8</v>
      </c>
      <c r="H653" s="20" t="s">
        <v>382</v>
      </c>
      <c r="I653" s="20">
        <v>0</v>
      </c>
      <c r="J653" s="20" t="s">
        <v>4643</v>
      </c>
      <c r="K653" s="20">
        <v>0</v>
      </c>
      <c r="L653" s="20" t="s">
        <v>4644</v>
      </c>
      <c r="M653" s="20">
        <v>8</v>
      </c>
      <c r="N653" s="20">
        <v>1</v>
      </c>
      <c r="O653" s="20">
        <v>1000</v>
      </c>
      <c r="P653" s="20">
        <v>1</v>
      </c>
      <c r="Q653" s="20">
        <v>2</v>
      </c>
      <c r="R653" s="20">
        <v>0</v>
      </c>
      <c r="S653" s="20">
        <v>0</v>
      </c>
      <c r="T653" s="55">
        <v>44986</v>
      </c>
      <c r="U653" s="20"/>
      <c r="V653" s="8"/>
      <c r="W653" s="8"/>
      <c r="X653" s="8"/>
    </row>
    <row r="654" spans="1:396" s="83" customFormat="1">
      <c r="A654" s="25" t="s">
        <v>4645</v>
      </c>
      <c r="B654" s="25" t="s">
        <v>4645</v>
      </c>
      <c r="C654" s="25" t="s">
        <v>294</v>
      </c>
      <c r="D654" s="25">
        <v>6</v>
      </c>
      <c r="E654" s="25" t="s">
        <v>295</v>
      </c>
      <c r="F654" s="25" t="s">
        <v>4646</v>
      </c>
      <c r="G654" s="25">
        <v>6</v>
      </c>
      <c r="H654" s="25" t="s">
        <v>295</v>
      </c>
      <c r="I654" s="25">
        <v>0</v>
      </c>
      <c r="J654" s="25" t="s">
        <v>4646</v>
      </c>
      <c r="K654" s="25">
        <v>0</v>
      </c>
      <c r="L654" s="25" t="s">
        <v>4647</v>
      </c>
      <c r="M654" s="25">
        <v>6</v>
      </c>
      <c r="N654" s="25">
        <v>1</v>
      </c>
      <c r="O654" s="25">
        <v>1000</v>
      </c>
      <c r="P654" s="25">
        <v>1</v>
      </c>
      <c r="Q654" s="25">
        <v>2</v>
      </c>
      <c r="R654" s="25">
        <v>0</v>
      </c>
      <c r="S654" s="25">
        <v>0</v>
      </c>
      <c r="T654" s="61">
        <v>44986</v>
      </c>
      <c r="U654" s="25"/>
      <c r="V654" s="8"/>
      <c r="W654" s="8"/>
      <c r="X654" s="8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</row>
    <row r="655" spans="1:396">
      <c r="A655" s="20" t="s">
        <v>4648</v>
      </c>
      <c r="B655" s="20" t="s">
        <v>4648</v>
      </c>
      <c r="C655" s="20" t="s">
        <v>294</v>
      </c>
      <c r="D655" s="20">
        <v>6</v>
      </c>
      <c r="E655" s="20" t="s">
        <v>295</v>
      </c>
      <c r="F655" s="20" t="s">
        <v>4649</v>
      </c>
      <c r="G655" s="20">
        <v>6</v>
      </c>
      <c r="H655" s="20" t="s">
        <v>295</v>
      </c>
      <c r="I655" s="20">
        <v>0</v>
      </c>
      <c r="J655" s="20" t="s">
        <v>4649</v>
      </c>
      <c r="K655" s="20">
        <v>0</v>
      </c>
      <c r="L655" s="20" t="s">
        <v>4399</v>
      </c>
      <c r="M655" s="20">
        <v>6</v>
      </c>
      <c r="N655" s="20">
        <v>1</v>
      </c>
      <c r="O655" s="20">
        <v>1000</v>
      </c>
      <c r="P655" s="20">
        <v>1</v>
      </c>
      <c r="Q655" s="20">
        <v>2</v>
      </c>
      <c r="R655" s="20">
        <v>0</v>
      </c>
      <c r="S655" s="20">
        <v>0</v>
      </c>
      <c r="T655" s="55">
        <v>44986</v>
      </c>
      <c r="U655" s="20"/>
      <c r="V655" s="8"/>
      <c r="W655" s="8"/>
      <c r="X655" s="8"/>
    </row>
    <row r="656" spans="1:396" s="83" customFormat="1">
      <c r="A656" s="25" t="s">
        <v>4650</v>
      </c>
      <c r="B656" s="25" t="s">
        <v>4650</v>
      </c>
      <c r="C656" s="25" t="s">
        <v>294</v>
      </c>
      <c r="D656" s="25">
        <v>6</v>
      </c>
      <c r="E656" s="25" t="s">
        <v>295</v>
      </c>
      <c r="F656" s="25" t="s">
        <v>4651</v>
      </c>
      <c r="G656" s="25">
        <v>6</v>
      </c>
      <c r="H656" s="25" t="s">
        <v>295</v>
      </c>
      <c r="I656" s="25">
        <v>0</v>
      </c>
      <c r="J656" s="25" t="s">
        <v>4651</v>
      </c>
      <c r="K656" s="25">
        <v>0</v>
      </c>
      <c r="L656" s="25" t="s">
        <v>4652</v>
      </c>
      <c r="M656" s="25">
        <v>6</v>
      </c>
      <c r="N656" s="25">
        <v>1</v>
      </c>
      <c r="O656" s="25">
        <v>1000</v>
      </c>
      <c r="P656" s="25">
        <v>1</v>
      </c>
      <c r="Q656" s="25">
        <v>2</v>
      </c>
      <c r="R656" s="25">
        <v>0</v>
      </c>
      <c r="S656" s="25">
        <v>0</v>
      </c>
      <c r="T656" s="61">
        <v>44986</v>
      </c>
      <c r="U656" s="25"/>
      <c r="V656" s="8"/>
      <c r="W656" s="8"/>
      <c r="X656" s="8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</row>
    <row r="657" spans="1:396">
      <c r="A657" s="20" t="s">
        <v>4653</v>
      </c>
      <c r="B657" s="20" t="s">
        <v>4653</v>
      </c>
      <c r="C657" s="20" t="s">
        <v>294</v>
      </c>
      <c r="D657" s="20">
        <v>6</v>
      </c>
      <c r="E657" s="20" t="s">
        <v>295</v>
      </c>
      <c r="F657" s="20" t="s">
        <v>4654</v>
      </c>
      <c r="G657" s="20">
        <v>6</v>
      </c>
      <c r="H657" s="20" t="s">
        <v>295</v>
      </c>
      <c r="I657" s="20">
        <v>0</v>
      </c>
      <c r="J657" s="20" t="s">
        <v>4654</v>
      </c>
      <c r="K657" s="20">
        <v>0</v>
      </c>
      <c r="L657" s="20" t="s">
        <v>4652</v>
      </c>
      <c r="M657" s="20">
        <v>6</v>
      </c>
      <c r="N657" s="20">
        <v>1</v>
      </c>
      <c r="O657" s="20">
        <v>1000</v>
      </c>
      <c r="P657" s="20">
        <v>1</v>
      </c>
      <c r="Q657" s="20">
        <v>2</v>
      </c>
      <c r="R657" s="20">
        <v>0</v>
      </c>
      <c r="S657" s="20">
        <v>0</v>
      </c>
      <c r="T657" s="55">
        <v>44986</v>
      </c>
      <c r="U657" s="20"/>
      <c r="V657" s="8"/>
      <c r="W657" s="8"/>
      <c r="X657" s="8"/>
    </row>
    <row r="658" spans="1:396" s="83" customFormat="1">
      <c r="A658" s="25" t="s">
        <v>4655</v>
      </c>
      <c r="B658" s="25" t="s">
        <v>4655</v>
      </c>
      <c r="C658" s="25" t="s">
        <v>294</v>
      </c>
      <c r="D658" s="25">
        <v>6</v>
      </c>
      <c r="E658" s="25" t="s">
        <v>295</v>
      </c>
      <c r="F658" s="25" t="s">
        <v>4656</v>
      </c>
      <c r="G658" s="25">
        <v>6</v>
      </c>
      <c r="H658" s="25" t="s">
        <v>295</v>
      </c>
      <c r="I658" s="25">
        <v>0</v>
      </c>
      <c r="J658" s="25" t="s">
        <v>4656</v>
      </c>
      <c r="K658" s="25">
        <v>0</v>
      </c>
      <c r="L658" s="25" t="s">
        <v>4652</v>
      </c>
      <c r="M658" s="25">
        <v>6</v>
      </c>
      <c r="N658" s="25">
        <v>1</v>
      </c>
      <c r="O658" s="25">
        <v>1000</v>
      </c>
      <c r="P658" s="25">
        <v>1</v>
      </c>
      <c r="Q658" s="25">
        <v>2</v>
      </c>
      <c r="R658" s="25">
        <v>0</v>
      </c>
      <c r="S658" s="25">
        <v>0</v>
      </c>
      <c r="T658" s="61">
        <v>44986</v>
      </c>
      <c r="U658" s="25"/>
      <c r="V658" s="8"/>
      <c r="W658" s="8"/>
      <c r="X658" s="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</row>
    <row r="659" spans="1:396">
      <c r="A659" s="20" t="s">
        <v>4657</v>
      </c>
      <c r="B659" s="20" t="s">
        <v>4657</v>
      </c>
      <c r="C659" s="20" t="s">
        <v>294</v>
      </c>
      <c r="D659" s="20">
        <v>6</v>
      </c>
      <c r="E659" s="20" t="s">
        <v>295</v>
      </c>
      <c r="F659" s="20" t="s">
        <v>4658</v>
      </c>
      <c r="G659" s="20">
        <v>6</v>
      </c>
      <c r="H659" s="20" t="s">
        <v>295</v>
      </c>
      <c r="I659" s="20">
        <v>0</v>
      </c>
      <c r="J659" s="20" t="s">
        <v>4658</v>
      </c>
      <c r="K659" s="20">
        <v>0</v>
      </c>
      <c r="L659" s="20" t="s">
        <v>4652</v>
      </c>
      <c r="M659" s="20">
        <v>6</v>
      </c>
      <c r="N659" s="20">
        <v>1</v>
      </c>
      <c r="O659" s="20">
        <v>1000</v>
      </c>
      <c r="P659" s="20">
        <v>1</v>
      </c>
      <c r="Q659" s="20">
        <v>2</v>
      </c>
      <c r="R659" s="20">
        <v>0</v>
      </c>
      <c r="S659" s="20">
        <v>0</v>
      </c>
      <c r="T659" s="55">
        <v>44986</v>
      </c>
      <c r="U659" s="20"/>
      <c r="V659" s="8"/>
      <c r="W659" s="8"/>
      <c r="X659" s="8"/>
    </row>
    <row r="660" spans="1:396" s="83" customFormat="1">
      <c r="A660" s="25" t="s">
        <v>4659</v>
      </c>
      <c r="B660" s="25" t="s">
        <v>4659</v>
      </c>
      <c r="C660" s="25" t="s">
        <v>294</v>
      </c>
      <c r="D660" s="25">
        <v>6</v>
      </c>
      <c r="E660" s="25" t="s">
        <v>295</v>
      </c>
      <c r="F660" s="25" t="s">
        <v>4660</v>
      </c>
      <c r="G660" s="25">
        <v>6</v>
      </c>
      <c r="H660" s="25" t="s">
        <v>295</v>
      </c>
      <c r="I660" s="25">
        <v>0</v>
      </c>
      <c r="J660" s="25" t="s">
        <v>4660</v>
      </c>
      <c r="K660" s="25">
        <v>0</v>
      </c>
      <c r="L660" s="25" t="s">
        <v>4652</v>
      </c>
      <c r="M660" s="25">
        <v>6</v>
      </c>
      <c r="N660" s="25">
        <v>1</v>
      </c>
      <c r="O660" s="25">
        <v>1000</v>
      </c>
      <c r="P660" s="25">
        <v>1</v>
      </c>
      <c r="Q660" s="25">
        <v>2</v>
      </c>
      <c r="R660" s="25">
        <v>0</v>
      </c>
      <c r="S660" s="25">
        <v>0</v>
      </c>
      <c r="T660" s="61">
        <v>44986</v>
      </c>
      <c r="U660" s="25"/>
      <c r="V660" s="8"/>
      <c r="W660" s="8"/>
      <c r="X660" s="8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</row>
    <row r="661" spans="1:396">
      <c r="A661" s="20" t="s">
        <v>4661</v>
      </c>
      <c r="B661" s="20" t="s">
        <v>4661</v>
      </c>
      <c r="C661" s="20" t="s">
        <v>294</v>
      </c>
      <c r="D661" s="20">
        <v>6</v>
      </c>
      <c r="E661" s="20" t="s">
        <v>295</v>
      </c>
      <c r="F661" s="20" t="s">
        <v>4662</v>
      </c>
      <c r="G661" s="20">
        <v>6</v>
      </c>
      <c r="H661" s="20" t="s">
        <v>295</v>
      </c>
      <c r="I661" s="20">
        <v>0</v>
      </c>
      <c r="J661" s="20" t="s">
        <v>4662</v>
      </c>
      <c r="K661" s="20">
        <v>0</v>
      </c>
      <c r="L661" s="20" t="s">
        <v>4652</v>
      </c>
      <c r="M661" s="20">
        <v>6</v>
      </c>
      <c r="N661" s="20">
        <v>1</v>
      </c>
      <c r="O661" s="20">
        <v>1000</v>
      </c>
      <c r="P661" s="20">
        <v>1</v>
      </c>
      <c r="Q661" s="20">
        <v>2</v>
      </c>
      <c r="R661" s="20">
        <v>0</v>
      </c>
      <c r="S661" s="20">
        <v>0</v>
      </c>
      <c r="T661" s="55">
        <v>44986</v>
      </c>
      <c r="U661" s="20"/>
      <c r="V661" s="8"/>
      <c r="W661" s="8"/>
      <c r="X661" s="8"/>
    </row>
    <row r="662" spans="1:396" s="83" customFormat="1">
      <c r="A662" s="25" t="s">
        <v>4663</v>
      </c>
      <c r="B662" s="25" t="s">
        <v>4663</v>
      </c>
      <c r="C662" s="25" t="s">
        <v>294</v>
      </c>
      <c r="D662" s="25">
        <v>6</v>
      </c>
      <c r="E662" s="25" t="s">
        <v>295</v>
      </c>
      <c r="F662" s="25" t="s">
        <v>4664</v>
      </c>
      <c r="G662" s="25">
        <v>6</v>
      </c>
      <c r="H662" s="25" t="s">
        <v>295</v>
      </c>
      <c r="I662" s="25">
        <v>0</v>
      </c>
      <c r="J662" s="25" t="s">
        <v>4664</v>
      </c>
      <c r="K662" s="25">
        <v>0</v>
      </c>
      <c r="L662" s="25" t="s">
        <v>4652</v>
      </c>
      <c r="M662" s="25">
        <v>6</v>
      </c>
      <c r="N662" s="25">
        <v>1</v>
      </c>
      <c r="O662" s="25">
        <v>1000</v>
      </c>
      <c r="P662" s="25">
        <v>1</v>
      </c>
      <c r="Q662" s="25">
        <v>2</v>
      </c>
      <c r="R662" s="25">
        <v>0</v>
      </c>
      <c r="S662" s="25">
        <v>0</v>
      </c>
      <c r="T662" s="61">
        <v>44986</v>
      </c>
      <c r="U662" s="25"/>
      <c r="V662" s="8"/>
      <c r="W662" s="8"/>
      <c r="X662" s="8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</row>
    <row r="663" spans="1:396">
      <c r="A663" s="20" t="s">
        <v>4665</v>
      </c>
      <c r="B663" s="20" t="s">
        <v>1921</v>
      </c>
      <c r="C663" s="20" t="s">
        <v>294</v>
      </c>
      <c r="D663" s="20">
        <v>8000</v>
      </c>
      <c r="E663" s="20" t="s">
        <v>332</v>
      </c>
      <c r="F663" s="20" t="s">
        <v>4643</v>
      </c>
      <c r="G663" s="20">
        <v>8</v>
      </c>
      <c r="H663" s="20" t="s">
        <v>382</v>
      </c>
      <c r="I663" s="20">
        <v>0</v>
      </c>
      <c r="J663" s="20" t="s">
        <v>4643</v>
      </c>
      <c r="K663" s="20">
        <v>0</v>
      </c>
      <c r="L663" s="20" t="s">
        <v>4644</v>
      </c>
      <c r="M663" s="20">
        <v>8</v>
      </c>
      <c r="N663" s="20">
        <v>1</v>
      </c>
      <c r="O663" s="20">
        <v>1000</v>
      </c>
      <c r="P663" s="20">
        <v>1</v>
      </c>
      <c r="Q663" s="20">
        <v>2</v>
      </c>
      <c r="R663" s="20">
        <v>0</v>
      </c>
      <c r="S663" s="20">
        <v>0</v>
      </c>
      <c r="T663" s="55">
        <v>44986</v>
      </c>
      <c r="U663" s="20"/>
      <c r="V663" s="8"/>
      <c r="W663" s="8"/>
      <c r="X663" s="8"/>
    </row>
    <row r="664" spans="1:396" s="83" customFormat="1">
      <c r="A664" s="25" t="s">
        <v>4666</v>
      </c>
      <c r="B664" s="25" t="s">
        <v>4666</v>
      </c>
      <c r="C664" s="25" t="s">
        <v>294</v>
      </c>
      <c r="D664" s="25">
        <v>50</v>
      </c>
      <c r="E664" s="25" t="s">
        <v>295</v>
      </c>
      <c r="F664" s="25" t="s">
        <v>4667</v>
      </c>
      <c r="G664" s="25">
        <v>1</v>
      </c>
      <c r="H664" s="25" t="s">
        <v>295</v>
      </c>
      <c r="I664" s="25">
        <v>0</v>
      </c>
      <c r="J664" s="25" t="s">
        <v>4667</v>
      </c>
      <c r="K664" s="25">
        <v>0</v>
      </c>
      <c r="L664" s="25" t="s">
        <v>4668</v>
      </c>
      <c r="M664" s="25">
        <v>1</v>
      </c>
      <c r="N664" s="25">
        <v>1</v>
      </c>
      <c r="O664" s="25">
        <v>1000</v>
      </c>
      <c r="P664" s="25">
        <v>1</v>
      </c>
      <c r="Q664" s="25">
        <v>2</v>
      </c>
      <c r="R664" s="25">
        <v>0</v>
      </c>
      <c r="S664" s="25">
        <v>0</v>
      </c>
      <c r="T664" s="61">
        <v>44986</v>
      </c>
      <c r="U664" s="25"/>
      <c r="V664" s="8"/>
      <c r="W664" s="8"/>
      <c r="X664" s="8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</row>
    <row r="665" spans="1:396">
      <c r="A665" s="20" t="s">
        <v>4669</v>
      </c>
      <c r="B665" s="20" t="s">
        <v>4669</v>
      </c>
      <c r="C665" s="20" t="s">
        <v>294</v>
      </c>
      <c r="D665" s="20">
        <v>50</v>
      </c>
      <c r="E665" s="20" t="s">
        <v>295</v>
      </c>
      <c r="F665" s="20" t="s">
        <v>4670</v>
      </c>
      <c r="G665" s="20">
        <v>1</v>
      </c>
      <c r="H665" s="20" t="s">
        <v>295</v>
      </c>
      <c r="I665" s="20">
        <v>0</v>
      </c>
      <c r="J665" s="20" t="s">
        <v>4670</v>
      </c>
      <c r="K665" s="20">
        <v>0</v>
      </c>
      <c r="L665" s="20" t="s">
        <v>4668</v>
      </c>
      <c r="M665" s="20">
        <v>1</v>
      </c>
      <c r="N665" s="20">
        <v>1</v>
      </c>
      <c r="O665" s="20">
        <v>1000</v>
      </c>
      <c r="P665" s="20">
        <v>1</v>
      </c>
      <c r="Q665" s="20">
        <v>2</v>
      </c>
      <c r="R665" s="20">
        <v>0</v>
      </c>
      <c r="S665" s="20">
        <v>0</v>
      </c>
      <c r="T665" s="55">
        <v>44986</v>
      </c>
      <c r="U665" s="20"/>
      <c r="V665" s="8"/>
      <c r="W665" s="8"/>
      <c r="X665" s="8"/>
    </row>
    <row r="666" spans="1:396" s="83" customFormat="1">
      <c r="A666" s="25" t="s">
        <v>4671</v>
      </c>
      <c r="B666" s="25" t="s">
        <v>4671</v>
      </c>
      <c r="C666" s="25" t="s">
        <v>294</v>
      </c>
      <c r="D666" s="25">
        <v>1</v>
      </c>
      <c r="E666" s="25" t="s">
        <v>382</v>
      </c>
      <c r="F666" s="25" t="s">
        <v>4672</v>
      </c>
      <c r="G666" s="25">
        <v>1</v>
      </c>
      <c r="H666" s="25" t="s">
        <v>382</v>
      </c>
      <c r="I666" s="25">
        <v>0</v>
      </c>
      <c r="J666" s="25" t="s">
        <v>4672</v>
      </c>
      <c r="K666" s="25">
        <v>0</v>
      </c>
      <c r="L666" s="25" t="s">
        <v>239</v>
      </c>
      <c r="M666" s="25">
        <v>1</v>
      </c>
      <c r="N666" s="25">
        <v>1</v>
      </c>
      <c r="O666" s="25">
        <v>1000</v>
      </c>
      <c r="P666" s="25">
        <v>1</v>
      </c>
      <c r="Q666" s="25">
        <v>2</v>
      </c>
      <c r="R666" s="25">
        <v>0</v>
      </c>
      <c r="S666" s="25">
        <v>0</v>
      </c>
      <c r="T666" s="61">
        <v>44986</v>
      </c>
      <c r="U666" s="25"/>
      <c r="V666" s="8"/>
      <c r="W666" s="8"/>
      <c r="X666" s="8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</row>
    <row r="667" spans="1:396">
      <c r="A667" s="20" t="s">
        <v>4673</v>
      </c>
      <c r="B667" s="20" t="s">
        <v>4673</v>
      </c>
      <c r="C667" s="20" t="s">
        <v>294</v>
      </c>
      <c r="D667" s="20">
        <v>2</v>
      </c>
      <c r="E667" s="20" t="s">
        <v>382</v>
      </c>
      <c r="F667" s="20" t="s">
        <v>4674</v>
      </c>
      <c r="G667" s="20">
        <v>2</v>
      </c>
      <c r="H667" s="20" t="s">
        <v>382</v>
      </c>
      <c r="I667" s="20">
        <v>17.809999999999999</v>
      </c>
      <c r="J667" s="20" t="s">
        <v>4674</v>
      </c>
      <c r="K667" s="20">
        <v>0</v>
      </c>
      <c r="L667" s="20" t="s">
        <v>182</v>
      </c>
      <c r="M667" s="20">
        <v>2</v>
      </c>
      <c r="N667" s="20">
        <v>1</v>
      </c>
      <c r="O667" s="20">
        <v>100</v>
      </c>
      <c r="P667" s="20">
        <v>1</v>
      </c>
      <c r="Q667" s="20">
        <v>2</v>
      </c>
      <c r="R667" s="20">
        <v>35.619999999999997</v>
      </c>
      <c r="S667" s="20">
        <v>0</v>
      </c>
      <c r="T667" s="55">
        <v>45046</v>
      </c>
      <c r="U667" s="20"/>
      <c r="V667" s="8"/>
      <c r="W667" s="8"/>
      <c r="X667" s="8"/>
    </row>
    <row r="668" spans="1:396" s="83" customFormat="1">
      <c r="A668" s="25" t="s">
        <v>4675</v>
      </c>
      <c r="B668" s="25" t="s">
        <v>4675</v>
      </c>
      <c r="C668" s="25" t="s">
        <v>294</v>
      </c>
      <c r="D668" s="25">
        <v>10000</v>
      </c>
      <c r="E668" s="25" t="s">
        <v>332</v>
      </c>
      <c r="F668" s="25" t="s">
        <v>4676</v>
      </c>
      <c r="G668" s="25">
        <v>10</v>
      </c>
      <c r="H668" s="25" t="s">
        <v>382</v>
      </c>
      <c r="I668" s="25">
        <v>0</v>
      </c>
      <c r="J668" s="25" t="s">
        <v>4676</v>
      </c>
      <c r="K668" s="25">
        <v>0</v>
      </c>
      <c r="L668" s="25" t="s">
        <v>4677</v>
      </c>
      <c r="M668" s="25">
        <v>10</v>
      </c>
      <c r="N668" s="25">
        <v>1</v>
      </c>
      <c r="O668" s="25">
        <v>1000</v>
      </c>
      <c r="P668" s="25">
        <v>1</v>
      </c>
      <c r="Q668" s="25">
        <v>2</v>
      </c>
      <c r="R668" s="25">
        <v>0</v>
      </c>
      <c r="S668" s="25">
        <v>0</v>
      </c>
      <c r="T668" s="61">
        <v>44986</v>
      </c>
      <c r="U668" s="25"/>
      <c r="V668" s="8"/>
      <c r="W668" s="8"/>
      <c r="X668" s="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</row>
    <row r="669" spans="1:396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</row>
    <row r="670" spans="1:396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</row>
    <row r="671" spans="1:396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</row>
    <row r="672" spans="1:396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</row>
    <row r="673" spans="1:24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</row>
    <row r="674" spans="1:24"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</row>
    <row r="675" spans="1:24"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</row>
    <row r="676" spans="1:24"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</row>
    <row r="677" spans="1:24"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</row>
    <row r="678" spans="1:24"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</row>
    <row r="679" spans="1:24"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</row>
    <row r="680" spans="1:24"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</row>
    <row r="681" spans="1:24"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</row>
    <row r="682" spans="1:24"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</row>
    <row r="683" spans="1:24"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</row>
    <row r="684" spans="1:24"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</row>
    <row r="685" spans="1:24"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</row>
    <row r="686" spans="1:24"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</row>
    <row r="687" spans="1:24"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</row>
    <row r="688" spans="1:24"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</row>
    <row r="689" spans="14:24"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</row>
    <row r="690" spans="14:24"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</row>
    <row r="691" spans="14:24"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</row>
    <row r="692" spans="14:24"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</row>
    <row r="693" spans="14:24"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</row>
    <row r="694" spans="14:24"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</row>
    <row r="695" spans="14:24"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</row>
    <row r="696" spans="14:24"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</row>
    <row r="697" spans="14:24"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</row>
    <row r="698" spans="14:24"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</row>
    <row r="699" spans="14:24"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</row>
    <row r="700" spans="14:24"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</row>
    <row r="701" spans="14:24"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</row>
    <row r="702" spans="14:24"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</row>
    <row r="703" spans="14:24"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</row>
    <row r="704" spans="14:24"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</row>
    <row r="705" spans="14:24"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</row>
    <row r="706" spans="14:24"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</row>
    <row r="707" spans="14:24"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</row>
    <row r="708" spans="14:24"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</row>
    <row r="709" spans="14:24"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</row>
    <row r="710" spans="14:24"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</row>
    <row r="711" spans="14:24"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</row>
    <row r="712" spans="14:24"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</row>
    <row r="713" spans="14:24"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</row>
    <row r="714" spans="14:24"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</row>
    <row r="715" spans="14:24"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</row>
    <row r="716" spans="14:24"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</row>
    <row r="717" spans="14:24"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</row>
    <row r="718" spans="14:24"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</row>
    <row r="719" spans="14:24"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</row>
    <row r="720" spans="14:24"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</row>
    <row r="721" spans="14:24"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</row>
    <row r="722" spans="14:24"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</row>
    <row r="723" spans="14:24"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</row>
    <row r="724" spans="14:24"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</row>
    <row r="725" spans="14:24"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</row>
    <row r="726" spans="14:24"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</row>
    <row r="727" spans="14:24"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</row>
    <row r="728" spans="14:24"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</row>
    <row r="729" spans="14:24"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</row>
    <row r="730" spans="14:24"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</row>
    <row r="731" spans="14:24"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</row>
    <row r="732" spans="14:24"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</row>
    <row r="733" spans="14:24"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</row>
    <row r="734" spans="14:24"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</row>
    <row r="735" spans="14:24"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</row>
    <row r="736" spans="14:24"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</row>
    <row r="737" spans="14:24"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</row>
    <row r="738" spans="14:24"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</row>
    <row r="739" spans="14:24"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</row>
    <row r="740" spans="14:24"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</row>
    <row r="741" spans="14:24"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</row>
    <row r="742" spans="14:24"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</row>
    <row r="743" spans="14:24"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</row>
    <row r="744" spans="14:24"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</row>
    <row r="745" spans="14:24"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</row>
    <row r="746" spans="14:24"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</row>
    <row r="747" spans="14:24"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</row>
    <row r="748" spans="14:24"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</row>
    <row r="749" spans="14:24"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</row>
    <row r="750" spans="14:24"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</row>
    <row r="751" spans="14:24"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</row>
    <row r="752" spans="14:24"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</row>
    <row r="753" spans="14:24"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</row>
    <row r="754" spans="14:24"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</row>
    <row r="755" spans="14:24"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</row>
    <row r="756" spans="14:24"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</row>
    <row r="757" spans="14:24"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</row>
    <row r="758" spans="14:24"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</row>
    <row r="759" spans="14:24"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</row>
    <row r="760" spans="14:24"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</row>
    <row r="761" spans="14:24"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</row>
    <row r="762" spans="14:24"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</row>
    <row r="763" spans="14:24"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</row>
    <row r="764" spans="14:24"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</row>
  </sheetData>
  <autoFilter ref="A3:U671" xr:uid="{79B6E537-D63B-4F6D-82F0-A1F3A3E754A3}"/>
  <mergeCells count="2">
    <mergeCell ref="A1:U1"/>
    <mergeCell ref="A2:U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E5C6A-9499-4436-93E0-5FAD958EFE85}">
  <dimension ref="B1:Z86"/>
  <sheetViews>
    <sheetView workbookViewId="0">
      <selection activeCell="C3" sqref="C3"/>
    </sheetView>
  </sheetViews>
  <sheetFormatPr defaultRowHeight="14.45"/>
  <cols>
    <col min="2" max="2" width="11.28515625" bestFit="1" customWidth="1"/>
    <col min="3" max="3" width="34.140625" bestFit="1" customWidth="1"/>
    <col min="4" max="4" width="13.140625" bestFit="1" customWidth="1"/>
    <col min="5" max="5" width="13.42578125" bestFit="1" customWidth="1"/>
    <col min="6" max="6" width="7.85546875" bestFit="1" customWidth="1"/>
    <col min="7" max="7" width="6.7109375" bestFit="1" customWidth="1"/>
    <col min="8" max="8" width="13" bestFit="1" customWidth="1"/>
    <col min="9" max="9" width="6.85546875" bestFit="1" customWidth="1"/>
    <col min="10" max="10" width="7.140625" bestFit="1" customWidth="1"/>
    <col min="11" max="11" width="11.28515625" bestFit="1" customWidth="1"/>
    <col min="12" max="13" width="11.7109375" bestFit="1" customWidth="1"/>
    <col min="14" max="15" width="12.28515625" bestFit="1" customWidth="1"/>
    <col min="16" max="16" width="15.140625" bestFit="1" customWidth="1"/>
    <col min="17" max="17" width="15" bestFit="1" customWidth="1"/>
    <col min="18" max="18" width="4.7109375" bestFit="1" customWidth="1"/>
    <col min="19" max="20" width="11.7109375" bestFit="1" customWidth="1"/>
    <col min="21" max="21" width="12.28515625" bestFit="1" customWidth="1"/>
    <col min="22" max="22" width="34.140625" bestFit="1" customWidth="1"/>
    <col min="23" max="23" width="13.140625" bestFit="1" customWidth="1"/>
    <col min="24" max="24" width="10" bestFit="1" customWidth="1"/>
    <col min="25" max="26" width="11.7109375" bestFit="1" customWidth="1"/>
  </cols>
  <sheetData>
    <row r="1" spans="2:26">
      <c r="B1" s="10" t="s">
        <v>4678</v>
      </c>
      <c r="C1" s="10" t="s">
        <v>141</v>
      </c>
      <c r="D1" s="10" t="s">
        <v>142</v>
      </c>
      <c r="E1" s="11" t="s">
        <v>4679</v>
      </c>
      <c r="F1" s="10" t="s">
        <v>145</v>
      </c>
      <c r="G1" s="10" t="s">
        <v>21</v>
      </c>
      <c r="H1" s="10" t="s">
        <v>148</v>
      </c>
      <c r="I1" s="12" t="s">
        <v>149</v>
      </c>
      <c r="J1" s="10" t="s">
        <v>4680</v>
      </c>
      <c r="K1" s="10" t="s">
        <v>142</v>
      </c>
      <c r="L1" s="11" t="s">
        <v>4681</v>
      </c>
      <c r="M1" s="12" t="s">
        <v>21</v>
      </c>
      <c r="N1" s="10"/>
      <c r="O1" s="10"/>
      <c r="P1" s="10" t="s">
        <v>4682</v>
      </c>
      <c r="Q1" s="11" t="s">
        <v>4683</v>
      </c>
      <c r="R1" s="10" t="s">
        <v>152</v>
      </c>
      <c r="S1" s="12" t="s">
        <v>21</v>
      </c>
      <c r="T1" s="13" t="s">
        <v>153</v>
      </c>
      <c r="U1" s="14" t="s">
        <v>154</v>
      </c>
      <c r="V1" s="10" t="s">
        <v>141</v>
      </c>
      <c r="W1" s="10" t="s">
        <v>142</v>
      </c>
      <c r="X1" s="10" t="s">
        <v>4684</v>
      </c>
      <c r="Y1" s="10" t="s">
        <v>4685</v>
      </c>
      <c r="Z1" s="10" t="s">
        <v>21</v>
      </c>
    </row>
    <row r="2" spans="2:26">
      <c r="B2" t="s">
        <v>702</v>
      </c>
      <c r="C2" t="s">
        <v>4686</v>
      </c>
      <c r="D2" t="s">
        <v>156</v>
      </c>
      <c r="E2">
        <v>3.6</v>
      </c>
      <c r="F2">
        <v>103</v>
      </c>
      <c r="G2">
        <v>370.8</v>
      </c>
      <c r="H2" t="s">
        <v>704</v>
      </c>
      <c r="I2">
        <v>481.01</v>
      </c>
      <c r="J2">
        <v>96198</v>
      </c>
      <c r="K2" t="s">
        <v>4687</v>
      </c>
      <c r="L2">
        <v>1.831168831168831</v>
      </c>
      <c r="M2">
        <v>188.6103896103896</v>
      </c>
      <c r="N2">
        <v>-0.52154175588865093</v>
      </c>
      <c r="O2">
        <v>0.49134199134199136</v>
      </c>
      <c r="P2" t="s">
        <v>4688</v>
      </c>
      <c r="Q2">
        <v>2.0999999999999996</v>
      </c>
      <c r="R2">
        <v>103</v>
      </c>
      <c r="S2">
        <v>216.29999999999995</v>
      </c>
      <c r="T2">
        <v>-224.39000000000004</v>
      </c>
      <c r="U2">
        <v>-0.97500165114589543</v>
      </c>
      <c r="V2" t="s">
        <v>4686</v>
      </c>
      <c r="W2" t="s">
        <v>156</v>
      </c>
      <c r="X2" t="s">
        <v>4689</v>
      </c>
      <c r="Y2">
        <v>3.51</v>
      </c>
      <c r="Z2">
        <v>361.53</v>
      </c>
    </row>
    <row r="3" spans="2:26">
      <c r="B3" t="s">
        <v>745</v>
      </c>
      <c r="C3" t="s">
        <v>4690</v>
      </c>
      <c r="D3" t="s">
        <v>156</v>
      </c>
      <c r="E3">
        <v>3.91</v>
      </c>
      <c r="F3">
        <v>89</v>
      </c>
      <c r="G3">
        <v>347.99</v>
      </c>
      <c r="H3" t="s">
        <v>744</v>
      </c>
      <c r="I3">
        <v>470.81</v>
      </c>
      <c r="J3">
        <v>96197</v>
      </c>
      <c r="K3" t="s">
        <v>158</v>
      </c>
      <c r="L3">
        <v>1.7142857142857144</v>
      </c>
      <c r="M3">
        <v>152.57142857142858</v>
      </c>
      <c r="N3">
        <v>-0.33270321361058608</v>
      </c>
      <c r="O3">
        <v>0.56156375593715746</v>
      </c>
      <c r="P3" t="s">
        <v>4691</v>
      </c>
      <c r="Q3">
        <v>4.93</v>
      </c>
      <c r="R3">
        <v>89</v>
      </c>
      <c r="S3">
        <v>438.77</v>
      </c>
      <c r="T3">
        <v>-36.069999999999993</v>
      </c>
      <c r="U3">
        <v>-0.11481045293949135</v>
      </c>
      <c r="V3" t="s">
        <v>4692</v>
      </c>
      <c r="W3" t="s">
        <v>156</v>
      </c>
      <c r="X3" t="s">
        <v>4693</v>
      </c>
      <c r="Y3">
        <v>4.03</v>
      </c>
      <c r="Z3">
        <v>358.67</v>
      </c>
    </row>
    <row r="4" spans="2:26">
      <c r="B4" t="s">
        <v>744</v>
      </c>
      <c r="C4" t="s">
        <v>4692</v>
      </c>
      <c r="D4" t="s">
        <v>4694</v>
      </c>
      <c r="E4">
        <v>35.29</v>
      </c>
      <c r="F4">
        <v>9</v>
      </c>
      <c r="G4">
        <v>317.61</v>
      </c>
      <c r="H4" t="s">
        <v>744</v>
      </c>
      <c r="I4">
        <v>424.17</v>
      </c>
      <c r="J4">
        <v>92016</v>
      </c>
      <c r="K4" t="s">
        <v>158</v>
      </c>
      <c r="L4">
        <v>38.961038961038959</v>
      </c>
      <c r="M4">
        <v>350.64935064935065</v>
      </c>
      <c r="N4">
        <v>-0.14449395289624448</v>
      </c>
      <c r="O4">
        <v>-0.10402490680189741</v>
      </c>
      <c r="P4" t="s">
        <v>4695</v>
      </c>
      <c r="Q4">
        <v>54.37</v>
      </c>
      <c r="R4">
        <v>9</v>
      </c>
      <c r="S4">
        <v>489.33</v>
      </c>
      <c r="T4">
        <v>65.159999999999968</v>
      </c>
      <c r="U4">
        <v>0.17956349206349198</v>
      </c>
      <c r="V4" t="s">
        <v>4692</v>
      </c>
      <c r="W4" t="s">
        <v>4694</v>
      </c>
      <c r="X4" t="s">
        <v>4696</v>
      </c>
      <c r="Y4">
        <v>43.26</v>
      </c>
      <c r="Z4">
        <v>389.34</v>
      </c>
    </row>
    <row r="5" spans="2:26">
      <c r="B5" t="s">
        <v>824</v>
      </c>
      <c r="C5" t="s">
        <v>4697</v>
      </c>
      <c r="D5" t="s">
        <v>197</v>
      </c>
      <c r="E5">
        <v>4.6399999999999997</v>
      </c>
      <c r="F5">
        <v>6</v>
      </c>
      <c r="G5">
        <v>27.839999999999996</v>
      </c>
      <c r="H5" t="s">
        <v>823</v>
      </c>
      <c r="I5">
        <v>37.619999999999997</v>
      </c>
      <c r="J5">
        <v>96008</v>
      </c>
      <c r="K5" t="s">
        <v>168</v>
      </c>
      <c r="L5">
        <v>1.7532467532467533</v>
      </c>
      <c r="M5">
        <v>10.519480519480521</v>
      </c>
      <c r="N5">
        <v>-0.45135566188197762</v>
      </c>
      <c r="O5">
        <v>0.62214509628302728</v>
      </c>
      <c r="P5" t="s">
        <v>4698</v>
      </c>
      <c r="Q5">
        <v>2.99</v>
      </c>
      <c r="R5">
        <v>6</v>
      </c>
      <c r="S5">
        <v>17.940000000000001</v>
      </c>
      <c r="T5">
        <v>-19.41</v>
      </c>
      <c r="U5">
        <v>-0.94040697674418605</v>
      </c>
      <c r="V5" t="s">
        <v>4697</v>
      </c>
      <c r="W5" t="s">
        <v>197</v>
      </c>
      <c r="X5" t="s">
        <v>4699</v>
      </c>
      <c r="Y5">
        <v>5.16</v>
      </c>
      <c r="Z5">
        <v>30.96</v>
      </c>
    </row>
    <row r="6" spans="2:26">
      <c r="B6" t="s">
        <v>1292</v>
      </c>
      <c r="C6" t="s">
        <v>4700</v>
      </c>
      <c r="D6" t="s">
        <v>232</v>
      </c>
      <c r="E6">
        <v>15.33</v>
      </c>
      <c r="F6">
        <v>31</v>
      </c>
      <c r="G6">
        <v>475.23</v>
      </c>
      <c r="H6" t="s">
        <v>344</v>
      </c>
      <c r="I6">
        <v>730.67</v>
      </c>
      <c r="J6">
        <v>97021</v>
      </c>
      <c r="K6" t="s">
        <v>206</v>
      </c>
      <c r="L6">
        <v>10.38961038961039</v>
      </c>
      <c r="M6">
        <v>322.0779220779221</v>
      </c>
      <c r="N6">
        <v>-0.32286805260924895</v>
      </c>
      <c r="O6">
        <v>0.32226938097779584</v>
      </c>
      <c r="P6" t="s">
        <v>4701</v>
      </c>
      <c r="Q6">
        <v>16.53</v>
      </c>
      <c r="R6">
        <v>31</v>
      </c>
      <c r="S6">
        <v>512.43000000000006</v>
      </c>
      <c r="T6">
        <v>-14.639999999999986</v>
      </c>
      <c r="U6">
        <v>-2.9590104292990509E-2</v>
      </c>
      <c r="V6" t="s">
        <v>4702</v>
      </c>
      <c r="W6" t="s">
        <v>184</v>
      </c>
      <c r="X6" t="s">
        <v>4703</v>
      </c>
      <c r="Y6">
        <v>22</v>
      </c>
      <c r="Z6">
        <v>682</v>
      </c>
    </row>
    <row r="7" spans="2:26">
      <c r="B7" t="s">
        <v>345</v>
      </c>
      <c r="C7" t="s">
        <v>4704</v>
      </c>
      <c r="D7" t="s">
        <v>197</v>
      </c>
      <c r="E7">
        <v>1.43</v>
      </c>
      <c r="F7">
        <v>109</v>
      </c>
      <c r="G7">
        <v>155.87</v>
      </c>
      <c r="H7" t="s">
        <v>344</v>
      </c>
      <c r="I7">
        <v>225.63</v>
      </c>
      <c r="J7">
        <v>96012</v>
      </c>
      <c r="K7" t="s">
        <v>206</v>
      </c>
      <c r="L7">
        <v>1.0389610389610391</v>
      </c>
      <c r="M7">
        <v>113.24675324675326</v>
      </c>
      <c r="N7">
        <v>0.54202898550724643</v>
      </c>
      <c r="O7">
        <v>0.27345381890836429</v>
      </c>
      <c r="P7" t="s">
        <v>4705</v>
      </c>
      <c r="Q7">
        <v>0.91</v>
      </c>
      <c r="R7">
        <v>109</v>
      </c>
      <c r="S7">
        <v>99.19</v>
      </c>
      <c r="T7">
        <v>-93.28</v>
      </c>
      <c r="U7">
        <v>-0.26810144627624105</v>
      </c>
      <c r="V7" t="s">
        <v>4702</v>
      </c>
      <c r="W7" t="s">
        <v>197</v>
      </c>
      <c r="X7" t="s">
        <v>4703</v>
      </c>
      <c r="Y7">
        <v>4.4000000000000004</v>
      </c>
      <c r="Z7">
        <v>479.6</v>
      </c>
    </row>
    <row r="8" spans="2:26">
      <c r="B8" t="s">
        <v>4706</v>
      </c>
      <c r="C8" t="s">
        <v>4707</v>
      </c>
      <c r="D8" t="s">
        <v>197</v>
      </c>
      <c r="E8">
        <v>1.32</v>
      </c>
      <c r="F8">
        <v>16</v>
      </c>
      <c r="G8">
        <v>21.12</v>
      </c>
      <c r="H8" t="s">
        <v>372</v>
      </c>
      <c r="I8">
        <v>21.48</v>
      </c>
      <c r="J8">
        <v>96015</v>
      </c>
      <c r="K8" t="s">
        <v>168</v>
      </c>
      <c r="L8">
        <v>0.97402597402597402</v>
      </c>
      <c r="M8">
        <v>15.584415584415584</v>
      </c>
      <c r="N8">
        <v>5.5865921787709466E-2</v>
      </c>
      <c r="O8">
        <v>0.2621015348288076</v>
      </c>
      <c r="P8" t="s">
        <v>4708</v>
      </c>
      <c r="Q8">
        <v>2.2524999999999999</v>
      </c>
      <c r="R8">
        <v>12</v>
      </c>
      <c r="S8">
        <v>36.04</v>
      </c>
      <c r="T8">
        <v>0.34999999999999787</v>
      </c>
      <c r="U8">
        <v>1.5432098765432004E-2</v>
      </c>
      <c r="V8" t="s">
        <v>4709</v>
      </c>
      <c r="W8" t="s">
        <v>197</v>
      </c>
      <c r="X8" t="s">
        <v>4710</v>
      </c>
      <c r="Y8">
        <v>1.34</v>
      </c>
      <c r="Z8">
        <v>21.44</v>
      </c>
    </row>
    <row r="9" spans="2:26">
      <c r="B9" t="s">
        <v>1464</v>
      </c>
      <c r="C9" t="s">
        <v>35</v>
      </c>
      <c r="D9" t="s">
        <v>4711</v>
      </c>
      <c r="E9">
        <v>15.22</v>
      </c>
      <c r="F9">
        <v>18</v>
      </c>
      <c r="G9">
        <v>273.96000000000004</v>
      </c>
      <c r="H9" t="s">
        <v>167</v>
      </c>
      <c r="I9">
        <v>354.06000000000006</v>
      </c>
      <c r="J9">
        <v>97701</v>
      </c>
      <c r="K9" t="s">
        <v>168</v>
      </c>
      <c r="L9">
        <v>12.987012987012987</v>
      </c>
      <c r="M9">
        <v>233.76623376623377</v>
      </c>
      <c r="N9">
        <v>-0.20691408235892231</v>
      </c>
      <c r="O9">
        <v>0.14671399559704432</v>
      </c>
      <c r="P9" t="s">
        <v>4712</v>
      </c>
      <c r="Q9">
        <v>22.66</v>
      </c>
      <c r="R9">
        <v>18</v>
      </c>
      <c r="S9">
        <v>407.88</v>
      </c>
      <c r="T9">
        <v>79.20999999999998</v>
      </c>
      <c r="U9">
        <v>0.28208689458689451</v>
      </c>
      <c r="V9" t="s">
        <v>35</v>
      </c>
      <c r="W9" t="s">
        <v>4711</v>
      </c>
      <c r="X9" t="s">
        <v>4713</v>
      </c>
      <c r="Y9">
        <v>17</v>
      </c>
      <c r="Z9">
        <v>306</v>
      </c>
    </row>
    <row r="10" spans="2:26">
      <c r="B10" t="s">
        <v>1220</v>
      </c>
      <c r="C10" t="s">
        <v>4714</v>
      </c>
      <c r="D10" t="s">
        <v>197</v>
      </c>
      <c r="E10">
        <v>12.95</v>
      </c>
      <c r="F10">
        <v>17</v>
      </c>
      <c r="G10">
        <v>220.14999999999998</v>
      </c>
      <c r="H10" t="s">
        <v>1219</v>
      </c>
      <c r="I10">
        <v>297.5</v>
      </c>
      <c r="J10">
        <v>97065</v>
      </c>
      <c r="K10" t="s">
        <v>4715</v>
      </c>
      <c r="L10">
        <v>10.649350649350648</v>
      </c>
      <c r="M10">
        <v>181.03896103896102</v>
      </c>
      <c r="N10">
        <v>-0.16971428571428573</v>
      </c>
      <c r="O10">
        <v>0.17765632051346336</v>
      </c>
      <c r="P10" t="s">
        <v>4716</v>
      </c>
      <c r="Q10">
        <v>22.87</v>
      </c>
      <c r="R10">
        <v>17</v>
      </c>
      <c r="S10">
        <v>388.79</v>
      </c>
      <c r="T10">
        <v>103.84000000000003</v>
      </c>
      <c r="U10">
        <v>0.42038783854904677</v>
      </c>
      <c r="V10" t="s">
        <v>4714</v>
      </c>
      <c r="W10" t="s">
        <v>197</v>
      </c>
      <c r="X10" t="s">
        <v>4717</v>
      </c>
      <c r="Y10">
        <v>13.4</v>
      </c>
      <c r="Z10">
        <v>227.8</v>
      </c>
    </row>
    <row r="11" spans="2:26">
      <c r="B11" t="s">
        <v>331</v>
      </c>
      <c r="C11" t="s">
        <v>4718</v>
      </c>
      <c r="D11" t="s">
        <v>197</v>
      </c>
      <c r="E11">
        <v>1.1599999999999999</v>
      </c>
      <c r="F11">
        <v>75</v>
      </c>
      <c r="G11">
        <v>87</v>
      </c>
      <c r="H11" t="s">
        <v>330</v>
      </c>
      <c r="I11">
        <v>117.75</v>
      </c>
      <c r="J11">
        <v>96019</v>
      </c>
      <c r="K11" t="s">
        <v>168</v>
      </c>
      <c r="L11">
        <v>0.70346320346320335</v>
      </c>
      <c r="M11">
        <v>52.759740259740248</v>
      </c>
      <c r="N11">
        <v>-0.38216560509554143</v>
      </c>
      <c r="O11">
        <v>0.39356620391103164</v>
      </c>
      <c r="P11" t="s">
        <v>4719</v>
      </c>
      <c r="Q11">
        <v>1.091</v>
      </c>
      <c r="R11">
        <v>75</v>
      </c>
      <c r="S11">
        <v>81.825000000000003</v>
      </c>
      <c r="T11">
        <v>-38.875</v>
      </c>
      <c r="U11">
        <v>-0.53436426116838487</v>
      </c>
      <c r="V11" t="s">
        <v>4718</v>
      </c>
      <c r="W11" t="s">
        <v>197</v>
      </c>
      <c r="X11" t="s">
        <v>4720</v>
      </c>
      <c r="Y11">
        <v>0.74299999999999999</v>
      </c>
      <c r="Z11">
        <v>55.725000000000001</v>
      </c>
    </row>
    <row r="12" spans="2:26">
      <c r="B12" t="s">
        <v>1256</v>
      </c>
      <c r="C12" t="s">
        <v>2590</v>
      </c>
      <c r="D12" t="s">
        <v>184</v>
      </c>
      <c r="E12">
        <v>10.06</v>
      </c>
      <c r="F12">
        <v>13</v>
      </c>
      <c r="G12">
        <v>130.78</v>
      </c>
      <c r="H12" t="s">
        <v>581</v>
      </c>
      <c r="I12">
        <v>176.79999999999998</v>
      </c>
      <c r="J12">
        <v>97023</v>
      </c>
      <c r="K12" t="s">
        <v>173</v>
      </c>
      <c r="L12">
        <v>6.4935064935064934</v>
      </c>
      <c r="M12">
        <v>84.415584415584419</v>
      </c>
      <c r="N12">
        <v>-0.5404411764705882</v>
      </c>
      <c r="O12">
        <v>0.35452221734527894</v>
      </c>
      <c r="P12" t="s">
        <v>4721</v>
      </c>
      <c r="Q12">
        <v>6.11</v>
      </c>
      <c r="R12">
        <v>13</v>
      </c>
      <c r="S12">
        <v>79.430000000000007</v>
      </c>
      <c r="T12">
        <v>-97.37</v>
      </c>
      <c r="U12">
        <v>-1.1984000000000001</v>
      </c>
      <c r="V12" t="s">
        <v>2590</v>
      </c>
      <c r="W12" t="s">
        <v>184</v>
      </c>
      <c r="X12" t="s">
        <v>4722</v>
      </c>
      <c r="Y12">
        <v>17.57</v>
      </c>
      <c r="Z12">
        <v>228.41</v>
      </c>
    </row>
    <row r="13" spans="2:26">
      <c r="B13" t="s">
        <v>553</v>
      </c>
      <c r="C13" t="s">
        <v>4723</v>
      </c>
      <c r="D13" t="s">
        <v>197</v>
      </c>
      <c r="E13">
        <v>1.8</v>
      </c>
      <c r="F13">
        <v>100</v>
      </c>
      <c r="G13">
        <v>180</v>
      </c>
      <c r="H13" t="s">
        <v>552</v>
      </c>
      <c r="I13">
        <v>213.84</v>
      </c>
      <c r="J13">
        <v>96170</v>
      </c>
      <c r="K13" t="s">
        <v>173</v>
      </c>
      <c r="L13">
        <v>1.6233766233766234</v>
      </c>
      <c r="M13">
        <v>162.33766233766232</v>
      </c>
      <c r="N13">
        <v>-0.34567901234567894</v>
      </c>
      <c r="O13">
        <v>9.8124098124098211E-2</v>
      </c>
      <c r="P13" t="s">
        <v>4724</v>
      </c>
      <c r="Q13">
        <v>2.35</v>
      </c>
      <c r="R13">
        <v>88</v>
      </c>
      <c r="S13">
        <v>235</v>
      </c>
      <c r="T13">
        <v>-3.8599999999999852</v>
      </c>
      <c r="U13">
        <v>-2.7587192681532195E-2</v>
      </c>
      <c r="V13" t="s">
        <v>4723</v>
      </c>
      <c r="W13" t="s">
        <v>197</v>
      </c>
      <c r="X13" t="s">
        <v>4725</v>
      </c>
      <c r="Y13">
        <v>1.29</v>
      </c>
      <c r="Z13">
        <v>129</v>
      </c>
    </row>
    <row r="14" spans="2:26">
      <c r="B14" t="s">
        <v>639</v>
      </c>
      <c r="C14" t="s">
        <v>4726</v>
      </c>
      <c r="D14" t="s">
        <v>197</v>
      </c>
      <c r="E14">
        <v>1.95</v>
      </c>
      <c r="F14">
        <v>33</v>
      </c>
      <c r="G14">
        <v>64.349999999999994</v>
      </c>
      <c r="H14" t="s">
        <v>638</v>
      </c>
      <c r="I14">
        <v>86.789999999999992</v>
      </c>
      <c r="J14">
        <v>96032</v>
      </c>
      <c r="K14" t="s">
        <v>168</v>
      </c>
      <c r="L14">
        <v>1.6883116883116884</v>
      </c>
      <c r="M14">
        <v>55.714285714285715</v>
      </c>
      <c r="N14">
        <v>-0.20152091254752846</v>
      </c>
      <c r="O14">
        <v>0.1341991341991341</v>
      </c>
      <c r="P14" t="s">
        <v>4727</v>
      </c>
      <c r="Q14">
        <v>3.28</v>
      </c>
      <c r="R14">
        <v>33</v>
      </c>
      <c r="S14">
        <v>108.24</v>
      </c>
      <c r="T14">
        <v>22.14</v>
      </c>
      <c r="U14">
        <v>0.31948051948051948</v>
      </c>
      <c r="V14" t="s">
        <v>4726</v>
      </c>
      <c r="W14" t="s">
        <v>197</v>
      </c>
      <c r="X14" t="s">
        <v>4728</v>
      </c>
      <c r="Y14">
        <v>1.55</v>
      </c>
      <c r="Z14">
        <v>51.15</v>
      </c>
    </row>
    <row r="15" spans="2:26">
      <c r="B15" t="s">
        <v>478</v>
      </c>
      <c r="C15" t="s">
        <v>4729</v>
      </c>
      <c r="D15" t="s">
        <v>197</v>
      </c>
      <c r="E15">
        <v>1.75</v>
      </c>
      <c r="F15">
        <v>25</v>
      </c>
      <c r="G15">
        <v>43.75</v>
      </c>
      <c r="H15" t="s">
        <v>477</v>
      </c>
      <c r="I15">
        <v>51.749999999999993</v>
      </c>
      <c r="J15">
        <v>96033</v>
      </c>
      <c r="K15" t="s">
        <v>168</v>
      </c>
      <c r="L15">
        <v>2.0779220779220782</v>
      </c>
      <c r="M15">
        <v>51.948051948051955</v>
      </c>
      <c r="N15">
        <v>-0.30434782608695643</v>
      </c>
      <c r="O15">
        <v>-0.18738404452690183</v>
      </c>
      <c r="P15" t="s">
        <v>4730</v>
      </c>
      <c r="Q15">
        <v>1.25</v>
      </c>
      <c r="R15">
        <v>25</v>
      </c>
      <c r="S15">
        <v>31.25</v>
      </c>
      <c r="T15">
        <v>-17.299999999999997</v>
      </c>
      <c r="U15">
        <v>-0.48055555555555546</v>
      </c>
      <c r="V15" t="s">
        <v>4729</v>
      </c>
      <c r="W15" t="s">
        <v>197</v>
      </c>
      <c r="X15" t="s">
        <v>4731</v>
      </c>
      <c r="Y15">
        <v>1.74</v>
      </c>
      <c r="Z15">
        <v>43.5</v>
      </c>
    </row>
    <row r="16" spans="2:26">
      <c r="B16" t="s">
        <v>665</v>
      </c>
      <c r="C16" t="s">
        <v>4732</v>
      </c>
      <c r="D16" t="s">
        <v>197</v>
      </c>
      <c r="E16">
        <v>2.59</v>
      </c>
      <c r="F16">
        <v>49</v>
      </c>
      <c r="G16">
        <v>126.91</v>
      </c>
      <c r="H16" t="s">
        <v>664</v>
      </c>
      <c r="I16">
        <v>100.22999999999999</v>
      </c>
      <c r="J16">
        <v>96034</v>
      </c>
      <c r="K16" t="s">
        <v>168</v>
      </c>
      <c r="L16">
        <v>1.6233766233766234</v>
      </c>
      <c r="M16">
        <v>79.545454545454547</v>
      </c>
      <c r="N16">
        <v>-0.2801556420233462</v>
      </c>
      <c r="O16">
        <v>0.37321365892794461</v>
      </c>
      <c r="P16" t="s">
        <v>4733</v>
      </c>
      <c r="Q16">
        <v>2.79</v>
      </c>
      <c r="R16">
        <v>39</v>
      </c>
      <c r="S16">
        <v>136.71</v>
      </c>
      <c r="T16">
        <v>7.9300000000000068</v>
      </c>
      <c r="U16">
        <v>0.10990990990990999</v>
      </c>
      <c r="V16" t="s">
        <v>4732</v>
      </c>
      <c r="W16" t="s">
        <v>197</v>
      </c>
      <c r="X16" t="s">
        <v>4734</v>
      </c>
      <c r="Y16">
        <v>1.42</v>
      </c>
      <c r="Z16">
        <v>69.58</v>
      </c>
    </row>
    <row r="17" spans="2:26">
      <c r="B17" t="s">
        <v>685</v>
      </c>
      <c r="C17" t="s">
        <v>4735</v>
      </c>
      <c r="D17" t="s">
        <v>197</v>
      </c>
      <c r="E17">
        <v>2.59</v>
      </c>
      <c r="F17">
        <v>194</v>
      </c>
      <c r="G17">
        <v>502.46</v>
      </c>
      <c r="H17" t="s">
        <v>181</v>
      </c>
      <c r="I17">
        <v>679</v>
      </c>
      <c r="J17">
        <v>98008</v>
      </c>
      <c r="K17" t="s">
        <v>173</v>
      </c>
      <c r="L17">
        <v>3.2467532467532467</v>
      </c>
      <c r="M17">
        <v>629.87012987012986</v>
      </c>
      <c r="N17">
        <v>-0.46857142857142853</v>
      </c>
      <c r="O17">
        <v>-0.25357268214411072</v>
      </c>
      <c r="P17" t="s">
        <v>4736</v>
      </c>
      <c r="Q17">
        <v>2.1640000000000001</v>
      </c>
      <c r="R17">
        <v>194</v>
      </c>
      <c r="S17">
        <v>419.81600000000003</v>
      </c>
      <c r="T17">
        <v>-259.18399999999997</v>
      </c>
      <c r="U17">
        <v>-0.71827956989247299</v>
      </c>
      <c r="V17" t="s">
        <v>4735</v>
      </c>
      <c r="W17" t="s">
        <v>197</v>
      </c>
      <c r="X17" t="s">
        <v>4737</v>
      </c>
      <c r="Y17">
        <v>2.4649999999999999</v>
      </c>
      <c r="Z17">
        <v>478.21</v>
      </c>
    </row>
    <row r="18" spans="2:26">
      <c r="B18" t="s">
        <v>921</v>
      </c>
      <c r="C18" t="s">
        <v>4738</v>
      </c>
      <c r="D18" t="s">
        <v>177</v>
      </c>
      <c r="E18">
        <v>5.82</v>
      </c>
      <c r="F18">
        <v>49</v>
      </c>
      <c r="G18">
        <v>285.18</v>
      </c>
      <c r="H18" t="s">
        <v>920</v>
      </c>
      <c r="I18">
        <v>343</v>
      </c>
      <c r="J18">
        <v>98392</v>
      </c>
      <c r="K18" t="s">
        <v>179</v>
      </c>
      <c r="L18">
        <v>9.3506493506493502</v>
      </c>
      <c r="M18">
        <v>458.18181818181819</v>
      </c>
      <c r="N18">
        <v>0.42857142857142855</v>
      </c>
      <c r="O18">
        <v>-0.60664078189851389</v>
      </c>
      <c r="P18" t="s">
        <v>4739</v>
      </c>
      <c r="Q18">
        <v>4.99</v>
      </c>
      <c r="R18">
        <v>49</v>
      </c>
      <c r="S18">
        <v>244.51000000000002</v>
      </c>
      <c r="T18">
        <v>-98.489999999999981</v>
      </c>
      <c r="U18">
        <v>-0.20099999999999996</v>
      </c>
      <c r="V18" t="s">
        <v>4738</v>
      </c>
      <c r="W18" t="s">
        <v>177</v>
      </c>
      <c r="X18" t="s">
        <v>4740</v>
      </c>
      <c r="Y18">
        <v>6.45</v>
      </c>
      <c r="Z18">
        <v>316.05</v>
      </c>
    </row>
    <row r="19" spans="2:26">
      <c r="B19" t="s">
        <v>1353</v>
      </c>
      <c r="C19" t="s">
        <v>4741</v>
      </c>
      <c r="D19" t="s">
        <v>195</v>
      </c>
      <c r="E19">
        <v>11.1</v>
      </c>
      <c r="F19">
        <v>44</v>
      </c>
      <c r="G19">
        <v>488.4</v>
      </c>
      <c r="H19" t="s">
        <v>379</v>
      </c>
      <c r="I19">
        <v>518.70000000000005</v>
      </c>
      <c r="J19">
        <v>97081</v>
      </c>
      <c r="K19" t="s">
        <v>189</v>
      </c>
      <c r="L19">
        <v>5.8441558441558437</v>
      </c>
      <c r="M19">
        <v>257.14285714285711</v>
      </c>
      <c r="N19">
        <v>-0.35037593984962406</v>
      </c>
      <c r="O19">
        <v>0.47349947349947352</v>
      </c>
      <c r="P19" t="s">
        <v>4742</v>
      </c>
      <c r="Q19">
        <v>11.25</v>
      </c>
      <c r="R19">
        <v>39</v>
      </c>
      <c r="S19">
        <v>495</v>
      </c>
      <c r="T19">
        <v>-59.370000000000005</v>
      </c>
      <c r="U19">
        <v>-0.17619301994301995</v>
      </c>
      <c r="V19" t="s">
        <v>4741</v>
      </c>
      <c r="W19" t="s">
        <v>195</v>
      </c>
      <c r="X19" t="s">
        <v>4743</v>
      </c>
      <c r="Y19">
        <v>10.41</v>
      </c>
      <c r="Z19">
        <v>458.04</v>
      </c>
    </row>
    <row r="20" spans="2:26">
      <c r="B20" t="s">
        <v>900</v>
      </c>
      <c r="C20" t="s">
        <v>4744</v>
      </c>
      <c r="D20" t="s">
        <v>177</v>
      </c>
      <c r="E20">
        <v>4.6500000000000004</v>
      </c>
      <c r="F20">
        <v>68</v>
      </c>
      <c r="G20">
        <v>316.20000000000005</v>
      </c>
      <c r="H20" t="s">
        <v>899</v>
      </c>
      <c r="I20">
        <v>388.28</v>
      </c>
      <c r="J20">
        <v>98074</v>
      </c>
      <c r="K20" t="s">
        <v>179</v>
      </c>
      <c r="L20">
        <v>4.6753246753246751</v>
      </c>
      <c r="M20">
        <v>317.9220779220779</v>
      </c>
      <c r="N20">
        <v>-0.34851138353765315</v>
      </c>
      <c r="O20">
        <v>-5.4461667364891142E-3</v>
      </c>
      <c r="P20" t="s">
        <v>4745</v>
      </c>
      <c r="Q20">
        <v>5.4550000000000001</v>
      </c>
      <c r="R20">
        <v>68</v>
      </c>
      <c r="S20">
        <v>370.94</v>
      </c>
      <c r="T20">
        <v>-17.339999999999975</v>
      </c>
      <c r="U20">
        <v>-6.8548387096774091E-2</v>
      </c>
      <c r="V20" t="s">
        <v>4744</v>
      </c>
      <c r="W20" t="s">
        <v>177</v>
      </c>
      <c r="X20" t="s">
        <v>4746</v>
      </c>
      <c r="Y20">
        <v>3.35</v>
      </c>
      <c r="Z20">
        <v>227.8</v>
      </c>
    </row>
    <row r="21" spans="2:26">
      <c r="B21" t="s">
        <v>1337</v>
      </c>
      <c r="C21" t="s">
        <v>4747</v>
      </c>
      <c r="D21" t="s">
        <v>177</v>
      </c>
      <c r="E21">
        <v>11.47</v>
      </c>
      <c r="F21">
        <v>22</v>
      </c>
      <c r="G21">
        <v>252.34</v>
      </c>
      <c r="H21" t="s">
        <v>1336</v>
      </c>
      <c r="I21">
        <v>341</v>
      </c>
      <c r="J21">
        <v>98077</v>
      </c>
      <c r="K21" t="s">
        <v>179</v>
      </c>
      <c r="L21">
        <v>10.38961038961039</v>
      </c>
      <c r="M21">
        <v>228.57142857142856</v>
      </c>
      <c r="N21">
        <v>-0.107741935483871</v>
      </c>
      <c r="O21">
        <v>9.419264257973943E-2</v>
      </c>
      <c r="P21" t="s">
        <v>4748</v>
      </c>
      <c r="Q21">
        <v>18.71</v>
      </c>
      <c r="R21">
        <v>22</v>
      </c>
      <c r="S21">
        <v>411.62</v>
      </c>
      <c r="T21">
        <v>89.54000000000002</v>
      </c>
      <c r="U21">
        <v>0.29428778018799717</v>
      </c>
      <c r="V21" t="s">
        <v>4747</v>
      </c>
      <c r="W21" t="s">
        <v>177</v>
      </c>
      <c r="X21" t="s">
        <v>4749</v>
      </c>
      <c r="Y21">
        <v>11.49</v>
      </c>
      <c r="Z21">
        <v>252.78</v>
      </c>
    </row>
    <row r="22" spans="2:26">
      <c r="B22" t="s">
        <v>1079</v>
      </c>
      <c r="C22" t="s">
        <v>4750</v>
      </c>
      <c r="D22" t="s">
        <v>177</v>
      </c>
      <c r="E22">
        <v>9.26</v>
      </c>
      <c r="F22">
        <v>30</v>
      </c>
      <c r="G22">
        <v>277.8</v>
      </c>
      <c r="H22" t="s">
        <v>1076</v>
      </c>
      <c r="I22">
        <v>212.67</v>
      </c>
      <c r="J22">
        <v>98090</v>
      </c>
      <c r="K22" t="s">
        <v>226</v>
      </c>
      <c r="L22">
        <v>6.4935064935064934</v>
      </c>
      <c r="M22">
        <v>194.80519480519482</v>
      </c>
      <c r="N22">
        <v>-0.25659472422062335</v>
      </c>
      <c r="O22">
        <v>0.29875739810944996</v>
      </c>
      <c r="P22" t="s">
        <v>4751</v>
      </c>
      <c r="Q22">
        <v>10.395999999999999</v>
      </c>
      <c r="R22">
        <v>17</v>
      </c>
      <c r="S22">
        <v>311.88</v>
      </c>
      <c r="T22">
        <v>-32.958000000000027</v>
      </c>
      <c r="U22">
        <v>-0.20846299810246693</v>
      </c>
      <c r="V22" t="s">
        <v>4750</v>
      </c>
      <c r="W22" t="s">
        <v>177</v>
      </c>
      <c r="X22" t="s">
        <v>4752</v>
      </c>
      <c r="Y22">
        <v>8.6199999999999992</v>
      </c>
      <c r="Z22">
        <v>258.59999999999997</v>
      </c>
    </row>
    <row r="23" spans="2:26">
      <c r="B23" t="s">
        <v>407</v>
      </c>
      <c r="C23" t="s">
        <v>408</v>
      </c>
      <c r="D23" t="s">
        <v>197</v>
      </c>
      <c r="E23">
        <v>1.58</v>
      </c>
      <c r="F23">
        <v>8</v>
      </c>
      <c r="G23">
        <v>12.64</v>
      </c>
      <c r="H23" t="s">
        <v>406</v>
      </c>
      <c r="I23">
        <v>17.12</v>
      </c>
      <c r="J23">
        <v>97708</v>
      </c>
      <c r="K23" t="s">
        <v>168</v>
      </c>
      <c r="L23">
        <v>1.6883116883116884</v>
      </c>
      <c r="M23">
        <v>13.506493506493507</v>
      </c>
      <c r="N23">
        <v>-0.46962616822429909</v>
      </c>
      <c r="O23">
        <v>-6.8551701463093889E-2</v>
      </c>
      <c r="P23" t="s">
        <v>4753</v>
      </c>
      <c r="Q23">
        <v>2.7</v>
      </c>
      <c r="R23">
        <v>8</v>
      </c>
      <c r="S23">
        <v>21.6</v>
      </c>
      <c r="T23">
        <v>5.370000000000001</v>
      </c>
      <c r="U23">
        <v>0.59140969162995605</v>
      </c>
      <c r="V23" t="s">
        <v>408</v>
      </c>
      <c r="W23" t="s">
        <v>197</v>
      </c>
      <c r="X23" t="s">
        <v>4754</v>
      </c>
      <c r="Y23">
        <v>1.97</v>
      </c>
      <c r="Z23">
        <v>15.76</v>
      </c>
    </row>
    <row r="24" spans="2:26">
      <c r="B24" t="s">
        <v>413</v>
      </c>
      <c r="C24" t="s">
        <v>4755</v>
      </c>
      <c r="D24" t="s">
        <v>197</v>
      </c>
      <c r="E24">
        <v>3.16</v>
      </c>
      <c r="F24">
        <v>35</v>
      </c>
      <c r="G24">
        <v>110.60000000000001</v>
      </c>
      <c r="H24" t="s">
        <v>412</v>
      </c>
      <c r="I24">
        <v>74.900000000000006</v>
      </c>
      <c r="J24">
        <v>97716</v>
      </c>
      <c r="K24" t="s">
        <v>168</v>
      </c>
      <c r="L24">
        <v>1.6883116883116884</v>
      </c>
      <c r="M24">
        <v>59.090909090909093</v>
      </c>
      <c r="N24">
        <v>-8.8785046728972028E-2</v>
      </c>
      <c r="O24">
        <v>0.46572414926845307</v>
      </c>
      <c r="P24" t="s">
        <v>4756</v>
      </c>
      <c r="Q24">
        <v>1.85</v>
      </c>
      <c r="R24">
        <v>35</v>
      </c>
      <c r="S24">
        <v>64.75</v>
      </c>
      <c r="T24">
        <v>-4.6899999999999977</v>
      </c>
      <c r="U24">
        <v>-6.8717948717948688E-2</v>
      </c>
      <c r="V24" t="s">
        <v>4755</v>
      </c>
      <c r="W24" t="s">
        <v>197</v>
      </c>
      <c r="X24" t="s">
        <v>4757</v>
      </c>
      <c r="Y24">
        <v>1.97</v>
      </c>
      <c r="Z24">
        <v>68.95</v>
      </c>
    </row>
    <row r="25" spans="2:26">
      <c r="B25" t="s">
        <v>758</v>
      </c>
      <c r="C25" t="s">
        <v>4758</v>
      </c>
      <c r="D25" t="s">
        <v>197</v>
      </c>
      <c r="E25">
        <v>3.54</v>
      </c>
      <c r="F25">
        <v>15</v>
      </c>
      <c r="G25">
        <v>53.1</v>
      </c>
      <c r="H25" t="s">
        <v>758</v>
      </c>
      <c r="I25">
        <v>71.849999999999994</v>
      </c>
      <c r="J25">
        <v>97718</v>
      </c>
      <c r="K25" t="s">
        <v>168</v>
      </c>
      <c r="L25">
        <v>2.5974025974025974</v>
      </c>
      <c r="M25">
        <v>38.961038961038959</v>
      </c>
      <c r="N25">
        <v>0.26513569937369519</v>
      </c>
      <c r="O25">
        <v>0.26627045271113076</v>
      </c>
      <c r="P25" t="s">
        <v>4759</v>
      </c>
      <c r="Q25">
        <v>6.24</v>
      </c>
      <c r="R25">
        <v>15</v>
      </c>
      <c r="S25">
        <v>93.600000000000009</v>
      </c>
      <c r="T25">
        <v>25.280000000000015</v>
      </c>
      <c r="U25">
        <v>0.27810781078107832</v>
      </c>
      <c r="V25" t="s">
        <v>4758</v>
      </c>
      <c r="W25" t="s">
        <v>197</v>
      </c>
      <c r="X25" t="s">
        <v>4760</v>
      </c>
      <c r="Y25">
        <v>3.23</v>
      </c>
      <c r="Z25">
        <v>48.45</v>
      </c>
    </row>
    <row r="26" spans="2:26">
      <c r="B26" t="s">
        <v>1690</v>
      </c>
      <c r="C26" t="s">
        <v>4761</v>
      </c>
      <c r="D26" t="s">
        <v>184</v>
      </c>
      <c r="E26">
        <v>12</v>
      </c>
      <c r="F26">
        <v>19</v>
      </c>
      <c r="G26">
        <v>228</v>
      </c>
      <c r="H26" t="s">
        <v>448</v>
      </c>
      <c r="I26">
        <v>178.31</v>
      </c>
      <c r="J26">
        <v>97039</v>
      </c>
      <c r="K26" t="s">
        <v>229</v>
      </c>
      <c r="L26">
        <v>14.285714285714285</v>
      </c>
      <c r="M26">
        <v>271.42857142857139</v>
      </c>
      <c r="N26">
        <v>0.39420111042566297</v>
      </c>
      <c r="O26">
        <v>-0.1904761904761903</v>
      </c>
      <c r="P26" t="s">
        <v>4762</v>
      </c>
      <c r="Q26">
        <v>17.88</v>
      </c>
      <c r="R26">
        <v>11</v>
      </c>
      <c r="S26">
        <v>339.71999999999997</v>
      </c>
      <c r="T26">
        <v>18.369999999999976</v>
      </c>
      <c r="U26">
        <v>7.3893805309734426E-2</v>
      </c>
      <c r="V26" t="s">
        <v>4761</v>
      </c>
      <c r="W26" t="s">
        <v>184</v>
      </c>
      <c r="X26" t="s">
        <v>4763</v>
      </c>
      <c r="Y26">
        <v>23.650000000000002</v>
      </c>
      <c r="Z26">
        <v>449.35</v>
      </c>
    </row>
    <row r="27" spans="2:26">
      <c r="B27" t="s">
        <v>605</v>
      </c>
      <c r="C27" t="s">
        <v>4764</v>
      </c>
      <c r="D27" t="s">
        <v>197</v>
      </c>
      <c r="E27">
        <v>2.8</v>
      </c>
      <c r="F27">
        <v>17</v>
      </c>
      <c r="G27">
        <v>47.599999999999994</v>
      </c>
      <c r="H27" t="s">
        <v>605</v>
      </c>
      <c r="I27">
        <v>64.430000000000007</v>
      </c>
      <c r="J27">
        <v>97010</v>
      </c>
      <c r="K27" t="s">
        <v>168</v>
      </c>
      <c r="L27">
        <v>4.220779220779221</v>
      </c>
      <c r="M27">
        <v>71.753246753246756</v>
      </c>
      <c r="N27">
        <v>0.59894459102902353</v>
      </c>
      <c r="O27">
        <v>-0.50742115027829338</v>
      </c>
      <c r="P27" t="s">
        <v>4765</v>
      </c>
      <c r="Q27">
        <v>2.74</v>
      </c>
      <c r="R27">
        <v>17</v>
      </c>
      <c r="S27">
        <v>46.580000000000005</v>
      </c>
      <c r="T27">
        <v>-16.049999999999997</v>
      </c>
      <c r="U27">
        <v>-0.15579499126383226</v>
      </c>
      <c r="V27" t="s">
        <v>4764</v>
      </c>
      <c r="W27" t="s">
        <v>197</v>
      </c>
      <c r="X27" t="s">
        <v>4766</v>
      </c>
      <c r="Y27">
        <v>6.76</v>
      </c>
      <c r="Z27">
        <v>114.92</v>
      </c>
    </row>
    <row r="28" spans="2:26">
      <c r="B28" t="s">
        <v>848</v>
      </c>
      <c r="C28" t="s">
        <v>4767</v>
      </c>
      <c r="D28" t="s">
        <v>4711</v>
      </c>
      <c r="E28">
        <v>4.6500000000000004</v>
      </c>
      <c r="F28">
        <v>21</v>
      </c>
      <c r="G28">
        <v>97.65</v>
      </c>
      <c r="H28" t="s">
        <v>847</v>
      </c>
      <c r="I28">
        <v>66.045000000000002</v>
      </c>
      <c r="J28">
        <v>96081</v>
      </c>
      <c r="K28" t="s">
        <v>229</v>
      </c>
      <c r="L28">
        <v>3.3766233766233769</v>
      </c>
      <c r="M28">
        <v>70.909090909090921</v>
      </c>
      <c r="N28">
        <v>-0.32432432432432434</v>
      </c>
      <c r="O28">
        <v>0.27384443513475765</v>
      </c>
      <c r="P28" t="s">
        <v>4768</v>
      </c>
      <c r="Q28">
        <v>3.99</v>
      </c>
      <c r="R28">
        <v>10.5</v>
      </c>
      <c r="S28">
        <v>83.79</v>
      </c>
      <c r="T28">
        <v>-22.654999999999994</v>
      </c>
      <c r="U28">
        <v>-0.50767507002801104</v>
      </c>
      <c r="V28" t="s">
        <v>4767</v>
      </c>
      <c r="W28" t="s">
        <v>4711</v>
      </c>
      <c r="X28" t="s">
        <v>4769</v>
      </c>
      <c r="Y28">
        <v>6.45</v>
      </c>
      <c r="Z28">
        <v>135.45000000000002</v>
      </c>
    </row>
    <row r="29" spans="2:26">
      <c r="B29" t="s">
        <v>625</v>
      </c>
      <c r="C29" t="s">
        <v>4770</v>
      </c>
      <c r="D29" t="s">
        <v>262</v>
      </c>
      <c r="E29">
        <v>3.06</v>
      </c>
      <c r="F29">
        <v>66</v>
      </c>
      <c r="G29">
        <v>201.96</v>
      </c>
      <c r="H29" t="s">
        <v>624</v>
      </c>
      <c r="I29">
        <v>273.23999999999995</v>
      </c>
      <c r="J29">
        <v>96084</v>
      </c>
      <c r="K29" t="s">
        <v>168</v>
      </c>
      <c r="L29">
        <v>1.3636363636363638</v>
      </c>
      <c r="M29">
        <v>90.000000000000014</v>
      </c>
      <c r="N29">
        <v>-0.32608695652173897</v>
      </c>
      <c r="O29">
        <v>0.55436720142602491</v>
      </c>
      <c r="P29" t="s">
        <v>4771</v>
      </c>
      <c r="Q29">
        <v>2.33</v>
      </c>
      <c r="R29">
        <v>66</v>
      </c>
      <c r="S29">
        <v>153.78</v>
      </c>
      <c r="T29">
        <v>-117.94000000000003</v>
      </c>
      <c r="U29">
        <v>-0.64049093081351149</v>
      </c>
      <c r="V29" t="s">
        <v>4770</v>
      </c>
      <c r="W29" t="s">
        <v>262</v>
      </c>
      <c r="X29" t="s">
        <v>4772</v>
      </c>
      <c r="Y29">
        <v>3.1</v>
      </c>
      <c r="Z29">
        <v>204.6</v>
      </c>
    </row>
    <row r="30" spans="2:26">
      <c r="B30" t="s">
        <v>541</v>
      </c>
      <c r="C30" t="s">
        <v>4773</v>
      </c>
      <c r="D30" t="s">
        <v>197</v>
      </c>
      <c r="E30">
        <v>2.56</v>
      </c>
      <c r="F30">
        <v>192</v>
      </c>
      <c r="G30">
        <v>491.52</v>
      </c>
      <c r="H30" t="s">
        <v>540</v>
      </c>
      <c r="I30">
        <v>318.32</v>
      </c>
      <c r="J30">
        <v>96091</v>
      </c>
      <c r="K30" t="s">
        <v>168</v>
      </c>
      <c r="L30">
        <v>1.5194805194805194</v>
      </c>
      <c r="M30">
        <v>291.74025974025972</v>
      </c>
      <c r="N30">
        <v>-0.4277456647398844</v>
      </c>
      <c r="O30">
        <v>0.40645292207792211</v>
      </c>
      <c r="P30" t="s">
        <v>4774</v>
      </c>
      <c r="Q30">
        <v>4</v>
      </c>
      <c r="R30">
        <v>92</v>
      </c>
      <c r="S30">
        <v>768</v>
      </c>
      <c r="T30">
        <v>64.100000000000023</v>
      </c>
      <c r="U30">
        <v>0.35188844971453681</v>
      </c>
      <c r="V30" t="s">
        <v>4773</v>
      </c>
      <c r="W30" t="s">
        <v>197</v>
      </c>
      <c r="X30" t="s">
        <v>4775</v>
      </c>
      <c r="Y30">
        <v>2.41</v>
      </c>
      <c r="Z30">
        <v>462.72</v>
      </c>
    </row>
    <row r="31" spans="2:26">
      <c r="B31" t="s">
        <v>781</v>
      </c>
      <c r="C31" t="s">
        <v>4776</v>
      </c>
      <c r="D31" t="s">
        <v>197</v>
      </c>
      <c r="E31">
        <v>3.54</v>
      </c>
      <c r="F31">
        <v>98</v>
      </c>
      <c r="G31">
        <v>346.92</v>
      </c>
      <c r="H31" t="s">
        <v>780</v>
      </c>
      <c r="I31">
        <v>469.42</v>
      </c>
      <c r="J31">
        <v>98146</v>
      </c>
      <c r="K31" t="s">
        <v>173</v>
      </c>
      <c r="L31">
        <v>3.5714285714285712</v>
      </c>
      <c r="M31">
        <v>350</v>
      </c>
      <c r="N31">
        <v>-0.13361169102296444</v>
      </c>
      <c r="O31">
        <v>-8.8781275221952727E-3</v>
      </c>
      <c r="P31" t="s">
        <v>4777</v>
      </c>
      <c r="Q31">
        <v>9.56</v>
      </c>
      <c r="R31">
        <v>98</v>
      </c>
      <c r="S31">
        <v>936.88</v>
      </c>
      <c r="T31">
        <v>481.71</v>
      </c>
      <c r="U31">
        <v>1.1844357019916398</v>
      </c>
      <c r="V31" t="s">
        <v>4776</v>
      </c>
      <c r="W31" t="s">
        <v>197</v>
      </c>
      <c r="X31" t="s">
        <v>4778</v>
      </c>
      <c r="Y31">
        <v>3.65</v>
      </c>
      <c r="Z31">
        <v>357.7</v>
      </c>
    </row>
    <row r="32" spans="2:26">
      <c r="B32" t="s">
        <v>736</v>
      </c>
      <c r="C32" t="s">
        <v>4779</v>
      </c>
      <c r="D32" t="s">
        <v>156</v>
      </c>
      <c r="E32">
        <v>3.06</v>
      </c>
      <c r="F32">
        <v>140</v>
      </c>
      <c r="G32">
        <v>428.40000000000003</v>
      </c>
      <c r="H32" t="s">
        <v>1695</v>
      </c>
      <c r="I32">
        <v>575.45999999999992</v>
      </c>
      <c r="J32">
        <v>96115</v>
      </c>
      <c r="K32" t="s">
        <v>223</v>
      </c>
      <c r="L32">
        <v>3.2467532467532467</v>
      </c>
      <c r="M32">
        <v>454.54545454545456</v>
      </c>
      <c r="N32">
        <v>0.46376811594202905</v>
      </c>
      <c r="O32">
        <v>-6.1030472795178627E-2</v>
      </c>
      <c r="P32" t="s">
        <v>4780</v>
      </c>
      <c r="Q32">
        <v>5.1966666666666663</v>
      </c>
      <c r="R32">
        <v>139</v>
      </c>
      <c r="S32">
        <v>727.5333333333333</v>
      </c>
      <c r="T32">
        <v>170.09666666666658</v>
      </c>
      <c r="U32">
        <v>0.20193350270278818</v>
      </c>
      <c r="V32" t="s">
        <v>4779</v>
      </c>
      <c r="W32" t="s">
        <v>156</v>
      </c>
      <c r="X32" t="s">
        <v>4781</v>
      </c>
      <c r="Y32">
        <v>3.2166666666666668</v>
      </c>
      <c r="Z32">
        <v>450.33333333333337</v>
      </c>
    </row>
    <row r="33" spans="2:26">
      <c r="B33" t="s">
        <v>679</v>
      </c>
      <c r="C33" t="s">
        <v>2406</v>
      </c>
      <c r="D33" t="s">
        <v>197</v>
      </c>
      <c r="E33">
        <v>3.7</v>
      </c>
      <c r="F33">
        <v>81</v>
      </c>
      <c r="G33">
        <v>299.7</v>
      </c>
      <c r="H33" t="s">
        <v>678</v>
      </c>
      <c r="I33">
        <v>260.82</v>
      </c>
      <c r="J33">
        <v>96112</v>
      </c>
      <c r="K33" t="s">
        <v>168</v>
      </c>
      <c r="L33">
        <v>3.16017316017316</v>
      </c>
      <c r="M33">
        <v>255.97402597402595</v>
      </c>
      <c r="N33">
        <v>-0.19806763285024154</v>
      </c>
      <c r="O33">
        <v>0.14589914589914596</v>
      </c>
      <c r="P33" t="s">
        <v>4782</v>
      </c>
      <c r="Q33">
        <v>3.87</v>
      </c>
      <c r="R33">
        <v>63</v>
      </c>
      <c r="S33">
        <v>313.47000000000003</v>
      </c>
      <c r="T33">
        <v>-8.9000000000000057</v>
      </c>
      <c r="U33">
        <v>-4.2551157008988365E-2</v>
      </c>
      <c r="V33" t="s">
        <v>2406</v>
      </c>
      <c r="W33" t="s">
        <v>197</v>
      </c>
      <c r="X33" t="s">
        <v>4783</v>
      </c>
      <c r="Y33">
        <v>2.3199999999999998</v>
      </c>
      <c r="Z33">
        <v>187.92</v>
      </c>
    </row>
    <row r="34" spans="2:26">
      <c r="B34" t="s">
        <v>682</v>
      </c>
      <c r="C34" t="s">
        <v>2410</v>
      </c>
      <c r="D34" t="s">
        <v>197</v>
      </c>
      <c r="E34">
        <v>3.7</v>
      </c>
      <c r="F34">
        <v>29</v>
      </c>
      <c r="G34">
        <v>107.30000000000001</v>
      </c>
      <c r="H34" t="s">
        <v>681</v>
      </c>
      <c r="I34">
        <v>120.05999999999999</v>
      </c>
      <c r="J34">
        <v>96113</v>
      </c>
      <c r="K34" t="s">
        <v>168</v>
      </c>
      <c r="L34">
        <v>1.9047619047619049</v>
      </c>
      <c r="M34">
        <v>55.238095238095241</v>
      </c>
      <c r="N34">
        <v>-0.19806763285024145</v>
      </c>
      <c r="O34">
        <v>0.48519948519948525</v>
      </c>
      <c r="P34" t="s">
        <v>4784</v>
      </c>
      <c r="Q34">
        <v>3.64</v>
      </c>
      <c r="R34">
        <v>29</v>
      </c>
      <c r="S34">
        <v>105.56</v>
      </c>
      <c r="T34">
        <v>-10.939999999999998</v>
      </c>
      <c r="U34">
        <v>-0.1136269214790195</v>
      </c>
      <c r="V34" t="s">
        <v>2410</v>
      </c>
      <c r="W34" t="s">
        <v>197</v>
      </c>
      <c r="X34" t="s">
        <v>4785</v>
      </c>
      <c r="Y34">
        <v>2.3199999999999998</v>
      </c>
      <c r="Z34">
        <v>67.28</v>
      </c>
    </row>
    <row r="35" spans="2:26">
      <c r="B35" t="s">
        <v>696</v>
      </c>
      <c r="C35" t="s">
        <v>2414</v>
      </c>
      <c r="D35" t="s">
        <v>197</v>
      </c>
      <c r="E35">
        <v>3.7</v>
      </c>
      <c r="F35">
        <v>76</v>
      </c>
      <c r="G35">
        <v>281.2</v>
      </c>
      <c r="H35" t="s">
        <v>695</v>
      </c>
      <c r="I35">
        <v>314.64</v>
      </c>
      <c r="J35">
        <v>96111</v>
      </c>
      <c r="K35" t="s">
        <v>168</v>
      </c>
      <c r="L35">
        <v>2.7994227994227994</v>
      </c>
      <c r="M35">
        <v>212.75613275613276</v>
      </c>
      <c r="N35">
        <v>7.2463768115942254E-2</v>
      </c>
      <c r="O35">
        <v>0.24339924339924338</v>
      </c>
      <c r="P35" t="s">
        <v>4786</v>
      </c>
      <c r="Q35">
        <v>5.45</v>
      </c>
      <c r="R35">
        <v>76</v>
      </c>
      <c r="S35">
        <v>414.2</v>
      </c>
      <c r="T35">
        <v>127.34999999999997</v>
      </c>
      <c r="U35">
        <v>0.37740042674253182</v>
      </c>
      <c r="V35" t="s">
        <v>2414</v>
      </c>
      <c r="W35" t="s">
        <v>197</v>
      </c>
      <c r="X35" t="s">
        <v>4787</v>
      </c>
      <c r="Y35">
        <v>1.81</v>
      </c>
      <c r="Z35">
        <v>137.56</v>
      </c>
    </row>
    <row r="36" spans="2:26">
      <c r="B36" t="s">
        <v>419</v>
      </c>
      <c r="C36" t="s">
        <v>420</v>
      </c>
      <c r="D36" t="s">
        <v>166</v>
      </c>
      <c r="E36">
        <v>3.16</v>
      </c>
      <c r="F36">
        <v>86</v>
      </c>
      <c r="G36">
        <v>271.76</v>
      </c>
      <c r="H36" t="s">
        <v>418</v>
      </c>
      <c r="I36">
        <v>184.04000000000002</v>
      </c>
      <c r="J36">
        <v>97732</v>
      </c>
      <c r="K36" t="s">
        <v>168</v>
      </c>
      <c r="L36">
        <v>1.6883116883116884</v>
      </c>
      <c r="M36">
        <v>145.19480519480521</v>
      </c>
      <c r="N36">
        <v>6.0747663551401744E-2</v>
      </c>
      <c r="O36">
        <v>0.46572414926845296</v>
      </c>
      <c r="P36" t="s">
        <v>4788</v>
      </c>
      <c r="Q36">
        <v>1.85</v>
      </c>
      <c r="R36">
        <v>86</v>
      </c>
      <c r="S36">
        <v>159.1</v>
      </c>
      <c r="T36">
        <v>-20.5</v>
      </c>
      <c r="U36">
        <v>-0.10500973260936379</v>
      </c>
      <c r="V36" t="s">
        <v>420</v>
      </c>
      <c r="W36" t="s">
        <v>197</v>
      </c>
      <c r="X36" t="s">
        <v>4789</v>
      </c>
      <c r="Y36">
        <v>1.97</v>
      </c>
      <c r="Z36">
        <v>169.42</v>
      </c>
    </row>
    <row r="37" spans="2:26">
      <c r="B37" t="s">
        <v>1103</v>
      </c>
      <c r="C37" t="s">
        <v>4790</v>
      </c>
      <c r="D37" t="s">
        <v>195</v>
      </c>
      <c r="E37">
        <v>9.89</v>
      </c>
      <c r="F37">
        <v>44</v>
      </c>
      <c r="G37">
        <v>435.16</v>
      </c>
      <c r="H37" t="s">
        <v>383</v>
      </c>
      <c r="I37">
        <v>334.25</v>
      </c>
      <c r="J37">
        <v>97108</v>
      </c>
      <c r="K37" t="s">
        <v>245</v>
      </c>
      <c r="L37">
        <v>8.9610389610389607</v>
      </c>
      <c r="M37">
        <v>394.28571428571428</v>
      </c>
      <c r="N37">
        <v>-0.10471204188481675</v>
      </c>
      <c r="O37">
        <v>9.3929326487466089E-2</v>
      </c>
      <c r="P37" t="s">
        <v>4791</v>
      </c>
      <c r="Q37">
        <v>14.55</v>
      </c>
      <c r="R37">
        <v>25</v>
      </c>
      <c r="S37">
        <v>640.20000000000005</v>
      </c>
      <c r="T37">
        <v>19.399999999999977</v>
      </c>
      <c r="U37">
        <v>6.4828738512948958E-2</v>
      </c>
      <c r="V37" t="s">
        <v>4790</v>
      </c>
      <c r="W37" t="s">
        <v>195</v>
      </c>
      <c r="X37" t="s">
        <v>4792</v>
      </c>
      <c r="Y37">
        <v>8.77</v>
      </c>
      <c r="Z37">
        <v>385.88</v>
      </c>
    </row>
    <row r="38" spans="2:26">
      <c r="B38" t="s">
        <v>932</v>
      </c>
      <c r="C38" t="s">
        <v>4793</v>
      </c>
      <c r="D38" t="s">
        <v>177</v>
      </c>
      <c r="E38">
        <v>5.18</v>
      </c>
      <c r="F38">
        <v>61</v>
      </c>
      <c r="G38">
        <v>315.97999999999996</v>
      </c>
      <c r="H38" t="s">
        <v>931</v>
      </c>
      <c r="I38">
        <v>418.46000000000004</v>
      </c>
      <c r="J38">
        <v>98172</v>
      </c>
      <c r="K38" t="s">
        <v>179</v>
      </c>
      <c r="L38">
        <v>5.454545454545455</v>
      </c>
      <c r="M38">
        <v>332.72727272727275</v>
      </c>
      <c r="N38">
        <v>-0.39650145772594758</v>
      </c>
      <c r="O38">
        <v>-5.3001053001053199E-2</v>
      </c>
      <c r="P38" t="s">
        <v>4794</v>
      </c>
      <c r="Q38">
        <v>7.69</v>
      </c>
      <c r="R38">
        <v>61</v>
      </c>
      <c r="S38">
        <v>469.09000000000003</v>
      </c>
      <c r="T38">
        <v>101.26000000000005</v>
      </c>
      <c r="U38">
        <v>0.40096618357487945</v>
      </c>
      <c r="V38" t="s">
        <v>4793</v>
      </c>
      <c r="W38" t="s">
        <v>177</v>
      </c>
      <c r="X38" t="s">
        <v>4795</v>
      </c>
      <c r="Y38">
        <v>5.68</v>
      </c>
      <c r="Z38">
        <v>346.47999999999996</v>
      </c>
    </row>
    <row r="39" spans="2:26">
      <c r="B39" t="s">
        <v>1014</v>
      </c>
      <c r="C39" t="s">
        <v>4796</v>
      </c>
      <c r="D39" t="s">
        <v>177</v>
      </c>
      <c r="E39">
        <v>4.8600000000000003</v>
      </c>
      <c r="F39">
        <v>94</v>
      </c>
      <c r="G39">
        <v>456.84000000000003</v>
      </c>
      <c r="H39" t="s">
        <v>1013</v>
      </c>
      <c r="I39">
        <v>591.26</v>
      </c>
      <c r="J39">
        <v>98166</v>
      </c>
      <c r="K39" t="s">
        <v>179</v>
      </c>
      <c r="L39">
        <v>3.8961038961038961</v>
      </c>
      <c r="M39">
        <v>366.23376623376623</v>
      </c>
      <c r="N39">
        <v>-0.3402225755166931</v>
      </c>
      <c r="O39">
        <v>0.19833253166586506</v>
      </c>
      <c r="P39" t="s">
        <v>4797</v>
      </c>
      <c r="Q39">
        <v>5.61</v>
      </c>
      <c r="R39">
        <v>94</v>
      </c>
      <c r="S39">
        <v>527.34</v>
      </c>
      <c r="T39">
        <v>-42.659999999999968</v>
      </c>
      <c r="U39">
        <v>-0.1093565752371186</v>
      </c>
      <c r="V39" t="s">
        <v>4796</v>
      </c>
      <c r="W39" t="s">
        <v>177</v>
      </c>
      <c r="X39" t="s">
        <v>4798</v>
      </c>
      <c r="Y39">
        <v>3.2340000000000004</v>
      </c>
      <c r="Z39">
        <v>303.99600000000004</v>
      </c>
    </row>
    <row r="40" spans="2:26">
      <c r="B40" t="s">
        <v>487</v>
      </c>
      <c r="C40" t="s">
        <v>4799</v>
      </c>
      <c r="D40" t="s">
        <v>197</v>
      </c>
      <c r="E40">
        <v>2.3199999999999998</v>
      </c>
      <c r="F40">
        <v>32</v>
      </c>
      <c r="G40">
        <v>74.239999999999995</v>
      </c>
      <c r="H40" t="s">
        <v>492</v>
      </c>
      <c r="I40">
        <v>18.78</v>
      </c>
      <c r="J40">
        <v>96127</v>
      </c>
      <c r="K40" t="s">
        <v>229</v>
      </c>
      <c r="L40">
        <v>1.3522727272727273</v>
      </c>
      <c r="M40">
        <v>43.272727272727273</v>
      </c>
      <c r="N40">
        <v>-0.32747603833865824</v>
      </c>
      <c r="O40">
        <v>0.41712382445141061</v>
      </c>
      <c r="P40" t="s">
        <v>4800</v>
      </c>
      <c r="Q40">
        <v>3.188333333333333</v>
      </c>
      <c r="R40">
        <v>6</v>
      </c>
      <c r="S40">
        <v>102.02666666666666</v>
      </c>
      <c r="T40">
        <v>1.4399999999999977</v>
      </c>
      <c r="U40">
        <v>0.11401425178147251</v>
      </c>
      <c r="V40" t="s">
        <v>4799</v>
      </c>
      <c r="W40" t="s">
        <v>197</v>
      </c>
      <c r="X40" t="s">
        <v>4801</v>
      </c>
      <c r="Y40">
        <v>1.74</v>
      </c>
      <c r="Z40">
        <v>55.68</v>
      </c>
    </row>
    <row r="41" spans="2:26">
      <c r="B41" t="s">
        <v>644</v>
      </c>
      <c r="C41" t="s">
        <v>106</v>
      </c>
      <c r="D41" t="s">
        <v>197</v>
      </c>
      <c r="E41">
        <v>3.54</v>
      </c>
      <c r="F41">
        <v>12</v>
      </c>
      <c r="G41">
        <v>42.480000000000004</v>
      </c>
      <c r="H41" t="s">
        <v>242</v>
      </c>
      <c r="I41">
        <v>57.480000000000004</v>
      </c>
      <c r="J41">
        <v>97723</v>
      </c>
      <c r="K41" t="s">
        <v>168</v>
      </c>
      <c r="L41">
        <v>1.6883116883116884</v>
      </c>
      <c r="M41">
        <v>20.259740259740262</v>
      </c>
      <c r="N41">
        <v>-0.52609603340292277</v>
      </c>
      <c r="O41">
        <v>0.52307579426223494</v>
      </c>
      <c r="P41" t="s">
        <v>4802</v>
      </c>
      <c r="Q41">
        <v>2.7</v>
      </c>
      <c r="R41">
        <v>12</v>
      </c>
      <c r="S41">
        <v>32.400000000000006</v>
      </c>
      <c r="T41">
        <v>-23.189999999999998</v>
      </c>
      <c r="U41">
        <v>-0.8513215859030836</v>
      </c>
      <c r="V41" t="s">
        <v>106</v>
      </c>
      <c r="W41" t="s">
        <v>197</v>
      </c>
      <c r="X41" t="s">
        <v>4803</v>
      </c>
      <c r="Y41">
        <v>1.97</v>
      </c>
      <c r="Z41">
        <v>23.64</v>
      </c>
    </row>
    <row r="42" spans="2:26">
      <c r="B42" t="s">
        <v>1146</v>
      </c>
      <c r="C42" t="s">
        <v>4804</v>
      </c>
      <c r="D42" t="s">
        <v>184</v>
      </c>
      <c r="E42">
        <v>10.36</v>
      </c>
      <c r="F42">
        <v>13</v>
      </c>
      <c r="G42">
        <v>134.68</v>
      </c>
      <c r="H42" t="s">
        <v>1145</v>
      </c>
      <c r="I42">
        <v>182</v>
      </c>
      <c r="J42">
        <v>97110</v>
      </c>
      <c r="K42" t="s">
        <v>168</v>
      </c>
      <c r="L42">
        <v>9.0909090909090899</v>
      </c>
      <c r="M42">
        <v>118.18181818181817</v>
      </c>
      <c r="N42">
        <v>-0.19642857142857142</v>
      </c>
      <c r="O42">
        <v>0.12249912249912261</v>
      </c>
      <c r="P42" t="s">
        <v>4805</v>
      </c>
      <c r="Q42">
        <v>16.89</v>
      </c>
      <c r="R42">
        <v>13</v>
      </c>
      <c r="S42">
        <v>219.57</v>
      </c>
      <c r="T42">
        <v>42.569999999999993</v>
      </c>
      <c r="U42">
        <v>0.29107692307692301</v>
      </c>
      <c r="V42" t="s">
        <v>4804</v>
      </c>
      <c r="W42" t="s">
        <v>184</v>
      </c>
      <c r="X42" t="s">
        <v>4806</v>
      </c>
      <c r="Y42">
        <v>11.71</v>
      </c>
      <c r="Z42">
        <v>152.23000000000002</v>
      </c>
    </row>
    <row r="43" spans="2:26">
      <c r="B43" t="s">
        <v>2658</v>
      </c>
      <c r="C43" t="s">
        <v>4804</v>
      </c>
      <c r="D43" t="s">
        <v>197</v>
      </c>
      <c r="E43">
        <v>2.3199999999999998</v>
      </c>
      <c r="F43">
        <v>12</v>
      </c>
      <c r="G43">
        <v>27.839999999999996</v>
      </c>
      <c r="H43" t="s">
        <v>1145</v>
      </c>
      <c r="I43">
        <v>37.56</v>
      </c>
      <c r="J43">
        <v>96130</v>
      </c>
      <c r="K43" t="s">
        <v>168</v>
      </c>
      <c r="L43">
        <v>2.1818181818181817</v>
      </c>
      <c r="M43">
        <v>26.18181818181818</v>
      </c>
      <c r="N43">
        <v>-0.28115015974440899</v>
      </c>
      <c r="O43">
        <v>5.9561128526645711E-2</v>
      </c>
      <c r="P43" t="s">
        <v>4805</v>
      </c>
      <c r="Q43">
        <v>3.7533333333333334</v>
      </c>
      <c r="R43">
        <v>12</v>
      </c>
      <c r="S43">
        <v>45.04</v>
      </c>
      <c r="T43">
        <v>7.4799999999999969</v>
      </c>
      <c r="U43">
        <v>0.27703703703703692</v>
      </c>
      <c r="V43" t="s">
        <v>4804</v>
      </c>
      <c r="W43" t="s">
        <v>197</v>
      </c>
      <c r="X43" t="s">
        <v>4807</v>
      </c>
      <c r="Y43">
        <v>1.55</v>
      </c>
      <c r="Z43">
        <v>18.600000000000001</v>
      </c>
    </row>
    <row r="44" spans="2:26">
      <c r="B44" t="s">
        <v>301</v>
      </c>
      <c r="C44" t="s">
        <v>4808</v>
      </c>
      <c r="D44" t="s">
        <v>197</v>
      </c>
      <c r="E44">
        <v>0.57999999999999996</v>
      </c>
      <c r="F44">
        <v>59</v>
      </c>
      <c r="G44">
        <v>34.22</v>
      </c>
      <c r="H44" t="s">
        <v>300</v>
      </c>
      <c r="I44">
        <v>46.61</v>
      </c>
      <c r="J44">
        <v>96204</v>
      </c>
      <c r="K44" t="s">
        <v>168</v>
      </c>
      <c r="L44">
        <v>0.56277056277056281</v>
      </c>
      <c r="M44">
        <v>33.203463203463208</v>
      </c>
      <c r="N44">
        <v>-0.44303797468354428</v>
      </c>
      <c r="O44">
        <v>2.9705926257650225E-2</v>
      </c>
      <c r="P44" t="s">
        <v>4809</v>
      </c>
      <c r="Q44">
        <v>0.69</v>
      </c>
      <c r="R44">
        <v>59</v>
      </c>
      <c r="S44">
        <v>40.709999999999994</v>
      </c>
      <c r="T44">
        <v>-5.9000000000000057</v>
      </c>
      <c r="U44">
        <v>-0.22727272727272749</v>
      </c>
      <c r="V44" t="s">
        <v>4808</v>
      </c>
      <c r="W44" t="s">
        <v>197</v>
      </c>
      <c r="X44" t="s">
        <v>4810</v>
      </c>
      <c r="Y44">
        <v>0.72000000000000008</v>
      </c>
      <c r="Z44">
        <v>42.480000000000004</v>
      </c>
    </row>
    <row r="45" spans="2:26">
      <c r="B45" t="s">
        <v>576</v>
      </c>
      <c r="C45" t="s">
        <v>4811</v>
      </c>
      <c r="D45" t="s">
        <v>174</v>
      </c>
      <c r="E45">
        <v>2.59</v>
      </c>
      <c r="F45">
        <v>163</v>
      </c>
      <c r="G45">
        <v>422.16999999999996</v>
      </c>
      <c r="H45" t="s">
        <v>575</v>
      </c>
      <c r="I45">
        <v>570.5</v>
      </c>
      <c r="J45">
        <v>96221</v>
      </c>
      <c r="K45" t="s">
        <v>4812</v>
      </c>
      <c r="L45">
        <v>1.5584415584415583</v>
      </c>
      <c r="M45">
        <v>254.02597402597399</v>
      </c>
      <c r="N45">
        <v>-0.35999999999999988</v>
      </c>
      <c r="O45">
        <v>0.39828511257082688</v>
      </c>
      <c r="P45" t="s">
        <v>4813</v>
      </c>
      <c r="Q45">
        <v>2.88</v>
      </c>
      <c r="R45">
        <v>163</v>
      </c>
      <c r="S45">
        <v>469.44</v>
      </c>
      <c r="T45">
        <v>-88.57</v>
      </c>
      <c r="U45">
        <v>-0.24257778264680099</v>
      </c>
      <c r="V45" t="s">
        <v>4811</v>
      </c>
      <c r="W45" t="s">
        <v>174</v>
      </c>
      <c r="X45" t="s">
        <v>4814</v>
      </c>
      <c r="Y45">
        <v>2.39</v>
      </c>
      <c r="Z45">
        <v>389.57</v>
      </c>
    </row>
    <row r="46" spans="2:26">
      <c r="B46" t="s">
        <v>2426</v>
      </c>
      <c r="C46" t="s">
        <v>4811</v>
      </c>
      <c r="D46" t="s">
        <v>4815</v>
      </c>
      <c r="E46">
        <v>22.2</v>
      </c>
      <c r="F46">
        <v>7</v>
      </c>
      <c r="G46">
        <v>155.4</v>
      </c>
      <c r="H46" t="s">
        <v>575</v>
      </c>
      <c r="I46">
        <v>210</v>
      </c>
      <c r="J46">
        <v>92030</v>
      </c>
      <c r="K46" t="s">
        <v>4812</v>
      </c>
      <c r="L46">
        <v>18.7012987012987</v>
      </c>
      <c r="M46">
        <v>130.90909090909091</v>
      </c>
      <c r="N46">
        <v>4.5333333333333385E-2</v>
      </c>
      <c r="O46">
        <v>0.15759915759915766</v>
      </c>
      <c r="P46" t="s">
        <v>4816</v>
      </c>
      <c r="Q46">
        <v>24.95</v>
      </c>
      <c r="R46">
        <v>7</v>
      </c>
      <c r="S46">
        <v>174.65</v>
      </c>
      <c r="T46">
        <v>14.560000000000002</v>
      </c>
      <c r="U46">
        <v>6.6326530612244902E-2</v>
      </c>
      <c r="V46" t="s">
        <v>4811</v>
      </c>
      <c r="W46" t="s">
        <v>4815</v>
      </c>
      <c r="X46" t="s">
        <v>4817</v>
      </c>
      <c r="Y46">
        <v>25</v>
      </c>
      <c r="Z46">
        <v>175</v>
      </c>
    </row>
    <row r="47" spans="2:26">
      <c r="B47" t="s">
        <v>1940</v>
      </c>
      <c r="C47" t="s">
        <v>4811</v>
      </c>
      <c r="D47" t="s">
        <v>4818</v>
      </c>
      <c r="E47">
        <v>20.77</v>
      </c>
      <c r="F47">
        <v>2</v>
      </c>
      <c r="G47">
        <v>41.54</v>
      </c>
      <c r="H47" t="s">
        <v>575</v>
      </c>
      <c r="I47">
        <v>56.14</v>
      </c>
      <c r="J47">
        <v>92030</v>
      </c>
      <c r="K47" t="s">
        <v>4812</v>
      </c>
      <c r="L47">
        <v>18.7012987012987</v>
      </c>
      <c r="M47">
        <v>37.402597402597401</v>
      </c>
      <c r="N47">
        <v>-2.4937655860347964E-3</v>
      </c>
      <c r="O47">
        <v>9.96004476986663E-2</v>
      </c>
      <c r="P47" t="s">
        <v>4816</v>
      </c>
      <c r="Q47">
        <v>24.95</v>
      </c>
      <c r="R47">
        <v>2</v>
      </c>
      <c r="S47">
        <v>49.9</v>
      </c>
      <c r="T47">
        <v>-6.240000000000002</v>
      </c>
      <c r="U47">
        <v>-0.11142857142857145</v>
      </c>
      <c r="V47" t="s">
        <v>4811</v>
      </c>
      <c r="W47" t="s">
        <v>4818</v>
      </c>
      <c r="X47" t="s">
        <v>4817</v>
      </c>
      <c r="Y47">
        <v>25</v>
      </c>
      <c r="Z47">
        <v>50</v>
      </c>
    </row>
    <row r="48" spans="2:26">
      <c r="B48" t="s">
        <v>544</v>
      </c>
      <c r="C48" t="s">
        <v>4819</v>
      </c>
      <c r="D48" t="s">
        <v>197</v>
      </c>
      <c r="E48">
        <v>3.12</v>
      </c>
      <c r="F48">
        <v>113</v>
      </c>
      <c r="G48">
        <v>352.56</v>
      </c>
      <c r="H48" t="s">
        <v>543</v>
      </c>
      <c r="I48">
        <v>475.73</v>
      </c>
      <c r="J48">
        <v>96051</v>
      </c>
      <c r="K48" t="s">
        <v>4820</v>
      </c>
      <c r="L48">
        <v>6.4935064935064934</v>
      </c>
      <c r="M48">
        <v>733.76623376623377</v>
      </c>
      <c r="N48">
        <v>8.0760095011876393E-2</v>
      </c>
      <c r="O48">
        <v>-1.0812520812520812</v>
      </c>
      <c r="P48" t="s">
        <v>4821</v>
      </c>
      <c r="Q48">
        <v>2.81</v>
      </c>
      <c r="R48">
        <v>113</v>
      </c>
      <c r="S48">
        <v>317.53000000000003</v>
      </c>
      <c r="T48">
        <v>-159.90999999999997</v>
      </c>
      <c r="U48">
        <v>-0.31101818535446851</v>
      </c>
      <c r="V48" t="s">
        <v>4819</v>
      </c>
      <c r="W48" t="s">
        <v>197</v>
      </c>
      <c r="X48" t="s">
        <v>4822</v>
      </c>
      <c r="Y48">
        <v>2.97</v>
      </c>
      <c r="Z48">
        <v>335.61</v>
      </c>
    </row>
    <row r="49" spans="2:26">
      <c r="B49" t="s">
        <v>1720</v>
      </c>
      <c r="C49" t="s">
        <v>4819</v>
      </c>
      <c r="D49" t="s">
        <v>195</v>
      </c>
      <c r="E49">
        <v>24.84</v>
      </c>
      <c r="F49">
        <v>3</v>
      </c>
      <c r="G49">
        <v>74.52</v>
      </c>
      <c r="H49" t="s">
        <v>543</v>
      </c>
      <c r="I49">
        <v>100.71000000000001</v>
      </c>
      <c r="J49">
        <v>97003</v>
      </c>
      <c r="K49" t="s">
        <v>4820</v>
      </c>
      <c r="L49">
        <v>19.480519480519479</v>
      </c>
      <c r="M49">
        <v>58.441558441558442</v>
      </c>
      <c r="N49">
        <v>0.35537682454572522</v>
      </c>
      <c r="O49">
        <v>0.21576008532530266</v>
      </c>
      <c r="P49" t="s">
        <v>4823</v>
      </c>
      <c r="Q49">
        <v>43.28</v>
      </c>
      <c r="R49">
        <v>3</v>
      </c>
      <c r="S49">
        <v>129.84</v>
      </c>
      <c r="T49">
        <v>29.13000000000001</v>
      </c>
      <c r="U49">
        <v>0.21340659340659349</v>
      </c>
      <c r="V49" t="s">
        <v>4819</v>
      </c>
      <c r="W49" t="s">
        <v>195</v>
      </c>
      <c r="X49" t="s">
        <v>4822</v>
      </c>
      <c r="Y49">
        <v>29.700000000000003</v>
      </c>
      <c r="Z49">
        <v>89.100000000000009</v>
      </c>
    </row>
    <row r="50" spans="2:26">
      <c r="B50" t="s">
        <v>810</v>
      </c>
      <c r="C50" t="s">
        <v>4824</v>
      </c>
      <c r="D50" t="s">
        <v>197</v>
      </c>
      <c r="E50">
        <v>4.6500000000000004</v>
      </c>
      <c r="F50">
        <v>1</v>
      </c>
      <c r="G50">
        <v>4.6500000000000004</v>
      </c>
      <c r="H50" t="s">
        <v>809</v>
      </c>
      <c r="I50">
        <v>6.86</v>
      </c>
      <c r="J50">
        <v>96136</v>
      </c>
      <c r="K50" t="s">
        <v>4825</v>
      </c>
      <c r="L50">
        <v>2.7467532467532467</v>
      </c>
      <c r="M50">
        <v>2.7467532467532467</v>
      </c>
      <c r="N50">
        <v>-0.51545189504373179</v>
      </c>
      <c r="O50">
        <v>0.40930037704231259</v>
      </c>
      <c r="P50" t="s">
        <v>4826</v>
      </c>
      <c r="Q50">
        <v>4.18</v>
      </c>
      <c r="R50">
        <v>1</v>
      </c>
      <c r="S50">
        <v>4.18</v>
      </c>
      <c r="T50">
        <v>-2.3900000000000006</v>
      </c>
      <c r="U50">
        <v>-0.71901323706377873</v>
      </c>
      <c r="V50" t="s">
        <v>4824</v>
      </c>
      <c r="W50" t="s">
        <v>197</v>
      </c>
      <c r="X50" t="s">
        <v>4827</v>
      </c>
      <c r="Y50">
        <v>3.87</v>
      </c>
      <c r="Z50">
        <v>3.87</v>
      </c>
    </row>
    <row r="51" spans="2:26">
      <c r="B51" t="s">
        <v>985</v>
      </c>
      <c r="C51" t="s">
        <v>4828</v>
      </c>
      <c r="D51" t="s">
        <v>197</v>
      </c>
      <c r="E51">
        <v>9.52</v>
      </c>
      <c r="F51">
        <v>4</v>
      </c>
      <c r="G51">
        <v>38.08</v>
      </c>
      <c r="H51" t="s">
        <v>4829</v>
      </c>
      <c r="I51">
        <v>51.44</v>
      </c>
      <c r="J51">
        <v>98224</v>
      </c>
      <c r="K51" t="s">
        <v>173</v>
      </c>
      <c r="L51">
        <v>13.246753246753245</v>
      </c>
      <c r="M51">
        <v>52.987012987012982</v>
      </c>
      <c r="N51">
        <v>0.13763608087091769</v>
      </c>
      <c r="O51">
        <v>-0.39146567717996283</v>
      </c>
      <c r="P51" t="s">
        <v>4830</v>
      </c>
      <c r="Q51">
        <v>12.474</v>
      </c>
      <c r="R51">
        <v>4</v>
      </c>
      <c r="S51">
        <v>49.896000000000001</v>
      </c>
      <c r="T51">
        <v>13.055999999999997</v>
      </c>
      <c r="U51">
        <v>0.22310321257689672</v>
      </c>
      <c r="V51" t="s">
        <v>4828</v>
      </c>
      <c r="W51" t="s">
        <v>197</v>
      </c>
      <c r="X51" t="s">
        <v>4831</v>
      </c>
      <c r="Y51">
        <v>11.02</v>
      </c>
      <c r="Z51">
        <v>44.08</v>
      </c>
    </row>
    <row r="52" spans="2:26">
      <c r="B52" t="s">
        <v>996</v>
      </c>
      <c r="C52" t="s">
        <v>4832</v>
      </c>
      <c r="D52" t="s">
        <v>197</v>
      </c>
      <c r="E52">
        <v>9.52</v>
      </c>
      <c r="F52">
        <v>1</v>
      </c>
      <c r="G52">
        <v>9.52</v>
      </c>
      <c r="H52" t="s">
        <v>996</v>
      </c>
      <c r="I52">
        <v>12.86</v>
      </c>
      <c r="J52" t="s">
        <v>996</v>
      </c>
      <c r="K52" t="s">
        <v>173</v>
      </c>
      <c r="L52">
        <v>9.52</v>
      </c>
      <c r="M52">
        <v>9.52</v>
      </c>
      <c r="N52">
        <v>0.13763608087091769</v>
      </c>
      <c r="O52">
        <v>0</v>
      </c>
      <c r="P52" t="s">
        <v>4833</v>
      </c>
      <c r="Q52">
        <v>24.95</v>
      </c>
      <c r="R52">
        <v>1</v>
      </c>
      <c r="S52">
        <v>24.95</v>
      </c>
      <c r="T52">
        <v>16.45</v>
      </c>
      <c r="U52">
        <v>1.1244019138755981</v>
      </c>
      <c r="V52" t="s">
        <v>4832</v>
      </c>
      <c r="W52" t="s">
        <v>197</v>
      </c>
      <c r="Y52">
        <v>16</v>
      </c>
      <c r="Z52">
        <v>16</v>
      </c>
    </row>
    <row r="53" spans="2:26">
      <c r="B53" t="s">
        <v>813</v>
      </c>
      <c r="C53" t="s">
        <v>4834</v>
      </c>
      <c r="D53" t="s">
        <v>197</v>
      </c>
      <c r="E53">
        <v>4.6500000000000004</v>
      </c>
      <c r="F53">
        <v>71</v>
      </c>
      <c r="G53">
        <v>330.15000000000003</v>
      </c>
      <c r="H53" t="s">
        <v>812</v>
      </c>
      <c r="I53">
        <v>487.06</v>
      </c>
      <c r="J53">
        <v>96138</v>
      </c>
      <c r="K53" t="s">
        <v>4825</v>
      </c>
      <c r="L53">
        <v>2.8636363636363642</v>
      </c>
      <c r="M53">
        <v>203.31818181818187</v>
      </c>
      <c r="N53">
        <v>-0.43790087463556848</v>
      </c>
      <c r="O53">
        <v>0.38416422287390017</v>
      </c>
      <c r="P53" t="s">
        <v>4835</v>
      </c>
      <c r="Q53">
        <v>3.24</v>
      </c>
      <c r="R53">
        <v>71</v>
      </c>
      <c r="S53">
        <v>230.04000000000002</v>
      </c>
      <c r="T53">
        <v>-239.52999999999997</v>
      </c>
      <c r="U53">
        <v>-0.8749123370930979</v>
      </c>
      <c r="V53" t="s">
        <v>4834</v>
      </c>
      <c r="W53" t="s">
        <v>197</v>
      </c>
      <c r="X53" t="s">
        <v>4836</v>
      </c>
      <c r="Y53">
        <v>3.87</v>
      </c>
      <c r="Z53">
        <v>274.77</v>
      </c>
    </row>
    <row r="54" spans="2:26">
      <c r="B54" t="s">
        <v>816</v>
      </c>
      <c r="C54" t="s">
        <v>4837</v>
      </c>
      <c r="D54" t="s">
        <v>197</v>
      </c>
      <c r="E54">
        <v>4.6500000000000004</v>
      </c>
      <c r="F54">
        <v>18</v>
      </c>
      <c r="G54">
        <v>83.7</v>
      </c>
      <c r="H54" t="s">
        <v>815</v>
      </c>
      <c r="I54">
        <v>123.48</v>
      </c>
      <c r="J54">
        <v>96139</v>
      </c>
      <c r="K54" t="s">
        <v>4825</v>
      </c>
      <c r="L54">
        <v>2.8344155844155843</v>
      </c>
      <c r="M54">
        <v>51.019480519480517</v>
      </c>
      <c r="N54">
        <v>-0.43790087463556854</v>
      </c>
      <c r="O54">
        <v>0.39044826141600342</v>
      </c>
      <c r="P54" t="s">
        <v>4838</v>
      </c>
      <c r="Q54">
        <v>3.78</v>
      </c>
      <c r="R54">
        <v>18</v>
      </c>
      <c r="S54">
        <v>68.039999999999992</v>
      </c>
      <c r="T54">
        <v>-50.940000000000012</v>
      </c>
      <c r="U54">
        <v>-0.73392116182572631</v>
      </c>
      <c r="V54" t="s">
        <v>4837</v>
      </c>
      <c r="W54" t="s">
        <v>197</v>
      </c>
      <c r="X54" t="s">
        <v>4839</v>
      </c>
      <c r="Y54">
        <v>4.5199999999999996</v>
      </c>
      <c r="Z54">
        <v>81.359999999999985</v>
      </c>
    </row>
    <row r="55" spans="2:26">
      <c r="B55" t="s">
        <v>1503</v>
      </c>
      <c r="C55" t="s">
        <v>110</v>
      </c>
      <c r="D55" t="s">
        <v>248</v>
      </c>
      <c r="E55">
        <v>17.440000000000001</v>
      </c>
      <c r="F55">
        <v>6</v>
      </c>
      <c r="G55">
        <v>104.64000000000001</v>
      </c>
      <c r="H55" t="s">
        <v>244</v>
      </c>
      <c r="I55">
        <v>141.42000000000002</v>
      </c>
      <c r="J55">
        <v>95001</v>
      </c>
      <c r="K55" t="s">
        <v>168</v>
      </c>
      <c r="L55">
        <v>16.233766233766232</v>
      </c>
      <c r="M55">
        <v>97.402597402597394</v>
      </c>
      <c r="N55">
        <v>-0.15613067458633864</v>
      </c>
      <c r="O55">
        <v>6.9164780173954707E-2</v>
      </c>
      <c r="P55" t="s">
        <v>4840</v>
      </c>
      <c r="Q55">
        <v>32.659999999999997</v>
      </c>
      <c r="R55">
        <v>6</v>
      </c>
      <c r="S55">
        <v>195.95999999999998</v>
      </c>
      <c r="T55">
        <v>45.769999999999982</v>
      </c>
      <c r="U55">
        <v>0.38352605999664807</v>
      </c>
      <c r="V55" t="s">
        <v>110</v>
      </c>
      <c r="W55" t="s">
        <v>248</v>
      </c>
      <c r="X55" t="s">
        <v>4841</v>
      </c>
      <c r="Y55">
        <v>17.37</v>
      </c>
      <c r="Z55">
        <v>104.22</v>
      </c>
    </row>
    <row r="56" spans="2:26">
      <c r="B56" t="s">
        <v>310</v>
      </c>
      <c r="C56" t="s">
        <v>4842</v>
      </c>
      <c r="D56" t="s">
        <v>197</v>
      </c>
      <c r="E56">
        <v>0.57999999999999996</v>
      </c>
      <c r="F56">
        <v>85</v>
      </c>
      <c r="G56">
        <v>49.3</v>
      </c>
      <c r="H56" t="s">
        <v>309</v>
      </c>
      <c r="I56">
        <v>67.150000000000006</v>
      </c>
      <c r="J56">
        <v>96144</v>
      </c>
      <c r="K56" t="s">
        <v>229</v>
      </c>
      <c r="L56">
        <v>0.42207792207792211</v>
      </c>
      <c r="M56">
        <v>35.876623376623378</v>
      </c>
      <c r="N56">
        <v>-0.15569620253164565</v>
      </c>
      <c r="O56">
        <v>0.27227944469323773</v>
      </c>
      <c r="P56" t="s">
        <v>4843</v>
      </c>
      <c r="Q56">
        <v>0.71</v>
      </c>
      <c r="R56">
        <v>85</v>
      </c>
      <c r="S56">
        <v>60.349999999999994</v>
      </c>
      <c r="T56">
        <v>-4.5400000000000063</v>
      </c>
      <c r="U56">
        <v>-8.0077608254696286E-2</v>
      </c>
      <c r="V56" t="s">
        <v>4842</v>
      </c>
      <c r="W56" t="s">
        <v>197</v>
      </c>
      <c r="X56" t="s">
        <v>4844</v>
      </c>
      <c r="Y56">
        <v>1.014</v>
      </c>
      <c r="Z56">
        <v>86.19</v>
      </c>
    </row>
    <row r="57" spans="2:26">
      <c r="B57" t="s">
        <v>1004</v>
      </c>
      <c r="C57" t="s">
        <v>4845</v>
      </c>
      <c r="D57" t="s">
        <v>184</v>
      </c>
      <c r="E57">
        <v>7.13</v>
      </c>
      <c r="F57">
        <v>9</v>
      </c>
      <c r="G57">
        <v>64.17</v>
      </c>
      <c r="H57" t="s">
        <v>1105</v>
      </c>
      <c r="I57">
        <v>86.67</v>
      </c>
      <c r="J57">
        <v>98235</v>
      </c>
      <c r="K57" t="s">
        <v>186</v>
      </c>
      <c r="L57">
        <v>6.4935064935064934</v>
      </c>
      <c r="M57">
        <v>58.441558441558442</v>
      </c>
      <c r="N57">
        <v>3.5306334371754955E-2</v>
      </c>
      <c r="O57">
        <v>8.9269776506803178E-2</v>
      </c>
      <c r="P57" t="s">
        <v>4846</v>
      </c>
      <c r="Q57">
        <v>10.4</v>
      </c>
      <c r="R57">
        <v>9</v>
      </c>
      <c r="S57">
        <v>93.600000000000009</v>
      </c>
      <c r="T57">
        <v>6.8900000000000148</v>
      </c>
      <c r="U57">
        <v>7.6785913295442043E-2</v>
      </c>
      <c r="V57" t="s">
        <v>4845</v>
      </c>
      <c r="W57" t="s">
        <v>184</v>
      </c>
      <c r="X57" t="s">
        <v>4847</v>
      </c>
      <c r="Y57">
        <v>8.7799999999999994</v>
      </c>
      <c r="Z57">
        <v>79.02</v>
      </c>
    </row>
    <row r="58" spans="2:26">
      <c r="B58" t="s">
        <v>1106</v>
      </c>
      <c r="C58" t="s">
        <v>4845</v>
      </c>
      <c r="D58" t="s">
        <v>184</v>
      </c>
      <c r="E58">
        <v>8.3000000000000007</v>
      </c>
      <c r="F58">
        <v>4</v>
      </c>
      <c r="G58">
        <v>33.200000000000003</v>
      </c>
      <c r="H58" t="s">
        <v>1105</v>
      </c>
      <c r="I58">
        <v>44.84</v>
      </c>
      <c r="J58">
        <v>98235</v>
      </c>
      <c r="K58" t="s">
        <v>186</v>
      </c>
      <c r="L58">
        <v>6.4935064935064934</v>
      </c>
      <c r="M58">
        <v>25.974025974025974</v>
      </c>
      <c r="N58">
        <v>-0.11061552185548619</v>
      </c>
      <c r="O58">
        <v>0.21764982005945868</v>
      </c>
      <c r="P58" t="s">
        <v>4846</v>
      </c>
      <c r="Q58">
        <v>10.4</v>
      </c>
      <c r="R58">
        <v>4</v>
      </c>
      <c r="S58">
        <v>41.6</v>
      </c>
      <c r="T58">
        <v>-3.240000000000002</v>
      </c>
      <c r="U58">
        <v>-8.124373119358079E-2</v>
      </c>
      <c r="V58" t="s">
        <v>4845</v>
      </c>
      <c r="W58" t="s">
        <v>184</v>
      </c>
      <c r="X58" t="s">
        <v>4847</v>
      </c>
      <c r="Y58">
        <v>8.7799999999999994</v>
      </c>
      <c r="Z58">
        <v>35.119999999999997</v>
      </c>
    </row>
    <row r="59" spans="2:26">
      <c r="B59" t="s">
        <v>1091</v>
      </c>
      <c r="C59" t="s">
        <v>4848</v>
      </c>
      <c r="D59" t="s">
        <v>195</v>
      </c>
      <c r="E59">
        <v>7.16</v>
      </c>
      <c r="F59">
        <v>28</v>
      </c>
      <c r="G59">
        <v>200.48000000000002</v>
      </c>
      <c r="H59" t="s">
        <v>1091</v>
      </c>
      <c r="I59">
        <v>270.76</v>
      </c>
      <c r="J59">
        <v>97189</v>
      </c>
      <c r="K59" t="s">
        <v>245</v>
      </c>
      <c r="L59">
        <v>3.2467532467532467</v>
      </c>
      <c r="M59">
        <v>90.909090909090907</v>
      </c>
      <c r="N59">
        <v>-0.1747673216132368</v>
      </c>
      <c r="O59">
        <v>0.54654284263222819</v>
      </c>
      <c r="P59" t="s">
        <v>4849</v>
      </c>
      <c r="Q59">
        <v>7.48</v>
      </c>
      <c r="R59">
        <v>28</v>
      </c>
      <c r="S59">
        <v>209.44</v>
      </c>
      <c r="T59">
        <v>-77.490000000000009</v>
      </c>
      <c r="U59">
        <v>-0.34680451127819556</v>
      </c>
      <c r="V59" t="s">
        <v>4848</v>
      </c>
      <c r="W59" t="s">
        <v>195</v>
      </c>
      <c r="X59" t="s">
        <v>4850</v>
      </c>
      <c r="Y59">
        <v>8.92</v>
      </c>
      <c r="Z59">
        <v>249.76</v>
      </c>
    </row>
    <row r="60" spans="2:26">
      <c r="B60" t="s">
        <v>1195</v>
      </c>
      <c r="C60" t="s">
        <v>4851</v>
      </c>
      <c r="D60" t="s">
        <v>184</v>
      </c>
      <c r="E60">
        <v>7.93</v>
      </c>
      <c r="F60">
        <v>18</v>
      </c>
      <c r="G60">
        <v>142.74</v>
      </c>
      <c r="H60" t="s">
        <v>1194</v>
      </c>
      <c r="I60">
        <v>192.78000000000003</v>
      </c>
      <c r="J60">
        <v>98245</v>
      </c>
      <c r="K60" t="s">
        <v>186</v>
      </c>
      <c r="L60">
        <v>2.4675324675324672</v>
      </c>
      <c r="M60">
        <v>44.415584415584412</v>
      </c>
      <c r="N60">
        <v>-6.9094304388422137E-2</v>
      </c>
      <c r="O60">
        <v>0.68883575440952494</v>
      </c>
      <c r="P60" t="s">
        <v>4852</v>
      </c>
      <c r="Q60">
        <v>8.65</v>
      </c>
      <c r="R60">
        <v>18</v>
      </c>
      <c r="S60">
        <v>155.70000000000002</v>
      </c>
      <c r="T60">
        <v>-37.079999999999984</v>
      </c>
      <c r="U60">
        <v>-0.2066198595787361</v>
      </c>
      <c r="V60" t="s">
        <v>4851</v>
      </c>
      <c r="W60" t="s">
        <v>184</v>
      </c>
      <c r="X60" t="s">
        <v>4853</v>
      </c>
      <c r="Y60">
        <v>8.7799999999999994</v>
      </c>
      <c r="Z60">
        <v>158.04</v>
      </c>
    </row>
    <row r="61" spans="2:26">
      <c r="B61" t="s">
        <v>1119</v>
      </c>
      <c r="C61" t="s">
        <v>4854</v>
      </c>
      <c r="D61" t="s">
        <v>4855</v>
      </c>
      <c r="E61">
        <v>9</v>
      </c>
      <c r="F61">
        <v>11</v>
      </c>
      <c r="G61">
        <v>99</v>
      </c>
      <c r="H61" t="s">
        <v>317</v>
      </c>
      <c r="I61">
        <v>133.76</v>
      </c>
      <c r="J61">
        <v>97058</v>
      </c>
      <c r="K61" t="s">
        <v>168</v>
      </c>
      <c r="L61">
        <v>7.6623376623376629</v>
      </c>
      <c r="M61">
        <v>84.285714285714292</v>
      </c>
      <c r="N61">
        <v>0.49671052631578949</v>
      </c>
      <c r="O61">
        <v>0.14862914862914856</v>
      </c>
      <c r="P61" t="s">
        <v>4856</v>
      </c>
      <c r="Q61">
        <v>13.22</v>
      </c>
      <c r="R61">
        <v>11</v>
      </c>
      <c r="S61">
        <v>145.42000000000002</v>
      </c>
      <c r="T61">
        <v>11.660000000000025</v>
      </c>
      <c r="U61">
        <v>5.8241758241758368E-2</v>
      </c>
      <c r="V61" t="s">
        <v>4854</v>
      </c>
      <c r="W61" t="s">
        <v>4855</v>
      </c>
      <c r="X61" t="s">
        <v>4857</v>
      </c>
      <c r="Y61">
        <v>13</v>
      </c>
      <c r="Z61">
        <v>143</v>
      </c>
    </row>
    <row r="62" spans="2:26">
      <c r="B62" t="s">
        <v>556</v>
      </c>
      <c r="C62" t="s">
        <v>4858</v>
      </c>
      <c r="D62" t="s">
        <v>4859</v>
      </c>
      <c r="E62">
        <v>3.04</v>
      </c>
      <c r="F62">
        <v>11</v>
      </c>
      <c r="G62">
        <v>33.44</v>
      </c>
      <c r="H62" t="s">
        <v>555</v>
      </c>
      <c r="I62">
        <v>45.21</v>
      </c>
      <c r="J62">
        <v>96151</v>
      </c>
      <c r="K62" t="s">
        <v>168</v>
      </c>
      <c r="L62">
        <v>1.3993506493506491</v>
      </c>
      <c r="M62">
        <v>15.392857142857141</v>
      </c>
      <c r="N62">
        <v>-0.19221411192214122</v>
      </c>
      <c r="O62">
        <v>0.53968728639781283</v>
      </c>
      <c r="P62" t="s">
        <v>4860</v>
      </c>
      <c r="Q62">
        <v>4.26</v>
      </c>
      <c r="R62">
        <v>11</v>
      </c>
      <c r="S62">
        <v>46.86</v>
      </c>
      <c r="T62">
        <v>1.6499999999999986</v>
      </c>
      <c r="U62">
        <v>4.518072289156623E-2</v>
      </c>
      <c r="V62" t="s">
        <v>4858</v>
      </c>
      <c r="W62" t="s">
        <v>4859</v>
      </c>
      <c r="X62" t="s">
        <v>4861</v>
      </c>
      <c r="Y62">
        <v>3.35</v>
      </c>
      <c r="Z62">
        <v>36.85</v>
      </c>
    </row>
    <row r="63" spans="2:26">
      <c r="B63" t="s">
        <v>727</v>
      </c>
      <c r="C63" t="s">
        <v>4862</v>
      </c>
      <c r="D63" t="s">
        <v>197</v>
      </c>
      <c r="E63">
        <v>4</v>
      </c>
      <c r="F63">
        <v>1</v>
      </c>
      <c r="G63">
        <v>4</v>
      </c>
      <c r="H63" t="s">
        <v>726</v>
      </c>
      <c r="I63">
        <v>5.41</v>
      </c>
      <c r="J63">
        <v>96153</v>
      </c>
      <c r="K63" t="s">
        <v>168</v>
      </c>
      <c r="L63">
        <v>6.0606060606060606</v>
      </c>
      <c r="M63">
        <v>6.0606060606060606</v>
      </c>
      <c r="N63">
        <v>-0.23844731977818853</v>
      </c>
      <c r="O63">
        <v>-0.51515151515151514</v>
      </c>
      <c r="P63" t="s">
        <v>4863</v>
      </c>
      <c r="Q63">
        <v>3.97</v>
      </c>
      <c r="R63">
        <v>1</v>
      </c>
      <c r="S63">
        <v>3.97</v>
      </c>
      <c r="T63">
        <v>-1.0299999999999998</v>
      </c>
      <c r="U63">
        <v>-0.24999999999999994</v>
      </c>
      <c r="V63" t="s">
        <v>4862</v>
      </c>
      <c r="W63" t="s">
        <v>197</v>
      </c>
      <c r="Y63">
        <v>4.12</v>
      </c>
      <c r="Z63">
        <v>4.12</v>
      </c>
    </row>
    <row r="64" spans="2:26">
      <c r="B64" t="s">
        <v>630</v>
      </c>
      <c r="C64" t="s">
        <v>121</v>
      </c>
      <c r="D64" t="s">
        <v>197</v>
      </c>
      <c r="E64">
        <v>3.54</v>
      </c>
      <c r="F64">
        <v>116</v>
      </c>
      <c r="G64">
        <v>410.64</v>
      </c>
      <c r="H64" t="s">
        <v>254</v>
      </c>
      <c r="I64">
        <v>555.64</v>
      </c>
      <c r="J64">
        <v>96158</v>
      </c>
      <c r="K64" t="s">
        <v>168</v>
      </c>
      <c r="L64">
        <v>3.2467532467532467</v>
      </c>
      <c r="M64">
        <v>376.6233766233766</v>
      </c>
      <c r="N64">
        <v>5.4279749478079273E-2</v>
      </c>
      <c r="O64">
        <v>8.2838065888913376E-2</v>
      </c>
      <c r="P64" t="s">
        <v>4864</v>
      </c>
      <c r="Q64">
        <v>5.41</v>
      </c>
      <c r="R64">
        <v>116</v>
      </c>
      <c r="S64">
        <v>627.56000000000006</v>
      </c>
      <c r="T64">
        <v>115.98000000000008</v>
      </c>
      <c r="U64">
        <v>0.19798566063502918</v>
      </c>
      <c r="V64" t="s">
        <v>121</v>
      </c>
      <c r="W64" t="s">
        <v>197</v>
      </c>
      <c r="X64" t="s">
        <v>4865</v>
      </c>
      <c r="Y64">
        <v>4.6500000000000004</v>
      </c>
      <c r="Z64">
        <v>539.40000000000009</v>
      </c>
    </row>
    <row r="65" spans="2:26">
      <c r="B65" t="s">
        <v>1051</v>
      </c>
      <c r="C65" t="s">
        <v>121</v>
      </c>
      <c r="D65" t="s">
        <v>177</v>
      </c>
      <c r="E65">
        <v>9.99</v>
      </c>
      <c r="F65">
        <v>1</v>
      </c>
      <c r="G65">
        <v>9.99</v>
      </c>
      <c r="H65" t="s">
        <v>254</v>
      </c>
      <c r="I65">
        <v>12.79</v>
      </c>
      <c r="J65">
        <v>97741</v>
      </c>
      <c r="K65" t="s">
        <v>168</v>
      </c>
      <c r="L65">
        <v>6.4935064935064934</v>
      </c>
      <c r="M65">
        <v>6.4935064935064934</v>
      </c>
      <c r="N65">
        <v>-0.60516028146989831</v>
      </c>
      <c r="O65">
        <v>0.34999934999935001</v>
      </c>
      <c r="P65" t="s">
        <v>4864</v>
      </c>
      <c r="Q65">
        <v>10.82</v>
      </c>
      <c r="R65">
        <v>1</v>
      </c>
      <c r="S65">
        <v>10.82</v>
      </c>
      <c r="T65">
        <v>-1.25</v>
      </c>
      <c r="U65">
        <v>-0.24752475247524752</v>
      </c>
      <c r="V65" t="s">
        <v>121</v>
      </c>
      <c r="W65" t="s">
        <v>177</v>
      </c>
      <c r="X65" t="s">
        <v>4865</v>
      </c>
      <c r="Y65">
        <v>4.6500000000000004</v>
      </c>
      <c r="Z65">
        <v>4.6500000000000004</v>
      </c>
    </row>
    <row r="66" spans="2:26">
      <c r="B66" t="s">
        <v>425</v>
      </c>
      <c r="C66" t="s">
        <v>426</v>
      </c>
      <c r="D66" t="s">
        <v>197</v>
      </c>
      <c r="E66">
        <v>3.16</v>
      </c>
      <c r="F66">
        <v>43</v>
      </c>
      <c r="G66">
        <v>135.88</v>
      </c>
      <c r="H66" t="s">
        <v>424</v>
      </c>
      <c r="I66">
        <v>92.02000000000001</v>
      </c>
      <c r="J66">
        <v>97745</v>
      </c>
      <c r="K66" t="s">
        <v>168</v>
      </c>
      <c r="L66">
        <v>1.6883116883116884</v>
      </c>
      <c r="M66">
        <v>72.597402597402606</v>
      </c>
      <c r="N66">
        <v>6.0747663551401744E-2</v>
      </c>
      <c r="O66">
        <v>0.46572414926845296</v>
      </c>
      <c r="P66" t="s">
        <v>4866</v>
      </c>
      <c r="Q66">
        <v>1.95</v>
      </c>
      <c r="R66">
        <v>43</v>
      </c>
      <c r="S66">
        <v>83.85</v>
      </c>
      <c r="T66">
        <v>-2.8400000000000034</v>
      </c>
      <c r="U66">
        <v>-2.9095379571765223E-2</v>
      </c>
      <c r="V66" t="s">
        <v>426</v>
      </c>
      <c r="W66" t="s">
        <v>197</v>
      </c>
      <c r="X66" t="s">
        <v>4867</v>
      </c>
      <c r="Y66">
        <v>1.97</v>
      </c>
      <c r="Z66">
        <v>84.71</v>
      </c>
    </row>
    <row r="67" spans="2:26">
      <c r="B67" t="s">
        <v>428</v>
      </c>
      <c r="C67" t="s">
        <v>429</v>
      </c>
      <c r="D67" t="s">
        <v>197</v>
      </c>
      <c r="E67">
        <v>1.58</v>
      </c>
      <c r="F67">
        <v>17</v>
      </c>
      <c r="G67">
        <v>26.86</v>
      </c>
      <c r="H67" t="s">
        <v>427</v>
      </c>
      <c r="I67">
        <v>36.380000000000003</v>
      </c>
      <c r="J67">
        <v>97748</v>
      </c>
      <c r="K67" t="s">
        <v>168</v>
      </c>
      <c r="L67">
        <v>1.6883116883116884</v>
      </c>
      <c r="M67">
        <v>28.701298701298704</v>
      </c>
      <c r="N67">
        <v>-0.32710280373831779</v>
      </c>
      <c r="O67">
        <v>-6.8551701463093986E-2</v>
      </c>
      <c r="P67" t="s">
        <v>4868</v>
      </c>
      <c r="Q67">
        <v>2.7</v>
      </c>
      <c r="R67">
        <v>17</v>
      </c>
      <c r="S67">
        <v>45.900000000000006</v>
      </c>
      <c r="T67">
        <v>9.6700000000000088</v>
      </c>
      <c r="U67">
        <v>0.39501633986928142</v>
      </c>
      <c r="V67" t="s">
        <v>429</v>
      </c>
      <c r="W67" t="s">
        <v>197</v>
      </c>
      <c r="X67" t="s">
        <v>4869</v>
      </c>
      <c r="Y67">
        <v>1.51</v>
      </c>
      <c r="Z67">
        <v>25.67</v>
      </c>
    </row>
    <row r="68" spans="2:26">
      <c r="B68" t="s">
        <v>642</v>
      </c>
      <c r="C68" t="s">
        <v>4870</v>
      </c>
      <c r="D68" t="s">
        <v>197</v>
      </c>
      <c r="E68">
        <v>4.07</v>
      </c>
      <c r="F68">
        <v>1</v>
      </c>
      <c r="G68">
        <v>4.07</v>
      </c>
      <c r="H68" t="s">
        <v>2649</v>
      </c>
      <c r="I68">
        <v>5.5</v>
      </c>
      <c r="J68">
        <v>96164</v>
      </c>
      <c r="K68" t="s">
        <v>186</v>
      </c>
      <c r="L68">
        <v>2.581168831168831</v>
      </c>
      <c r="M68">
        <v>2.581168831168831</v>
      </c>
      <c r="N68">
        <v>-0.56472727272727274</v>
      </c>
      <c r="O68">
        <v>0.36580618398800224</v>
      </c>
      <c r="P68" t="s">
        <v>4871</v>
      </c>
      <c r="Q68">
        <v>4.93</v>
      </c>
      <c r="R68">
        <v>1</v>
      </c>
      <c r="S68">
        <v>4.93</v>
      </c>
      <c r="T68">
        <v>-0.57000000000000028</v>
      </c>
      <c r="U68">
        <v>-0.23809523809523819</v>
      </c>
      <c r="V68" t="s">
        <v>4870</v>
      </c>
      <c r="W68" t="s">
        <v>197</v>
      </c>
      <c r="X68" t="s">
        <v>4872</v>
      </c>
      <c r="Y68">
        <v>4.05</v>
      </c>
      <c r="Z68">
        <v>4.05</v>
      </c>
    </row>
    <row r="69" spans="2:26">
      <c r="B69" t="s">
        <v>793</v>
      </c>
      <c r="C69" t="s">
        <v>4873</v>
      </c>
      <c r="D69" t="s">
        <v>197</v>
      </c>
      <c r="E69">
        <v>4.54</v>
      </c>
      <c r="F69">
        <v>85</v>
      </c>
      <c r="G69">
        <v>385.9</v>
      </c>
      <c r="H69" t="s">
        <v>792</v>
      </c>
      <c r="I69">
        <v>521.9</v>
      </c>
      <c r="J69">
        <v>97113</v>
      </c>
      <c r="K69" t="s">
        <v>161</v>
      </c>
      <c r="L69">
        <v>5.1948051948051948</v>
      </c>
      <c r="M69">
        <v>441.55844155844153</v>
      </c>
      <c r="N69">
        <v>-0.32410423452768716</v>
      </c>
      <c r="O69">
        <v>-0.14423021912008696</v>
      </c>
      <c r="P69" t="s">
        <v>4874</v>
      </c>
      <c r="Q69">
        <v>5.2</v>
      </c>
      <c r="R69">
        <v>85</v>
      </c>
      <c r="S69">
        <v>442</v>
      </c>
      <c r="T69">
        <v>-51.360000000000014</v>
      </c>
      <c r="U69">
        <v>-0.1455988660524451</v>
      </c>
      <c r="V69" t="s">
        <v>4873</v>
      </c>
      <c r="W69" t="s">
        <v>197</v>
      </c>
      <c r="X69" t="s">
        <v>4875</v>
      </c>
      <c r="Y69">
        <v>4.7299999999999995</v>
      </c>
      <c r="Z69">
        <v>402.04999999999995</v>
      </c>
    </row>
    <row r="70" spans="2:26">
      <c r="B70" t="s">
        <v>835</v>
      </c>
      <c r="C70" t="s">
        <v>4873</v>
      </c>
      <c r="D70" t="s">
        <v>4876</v>
      </c>
      <c r="E70">
        <v>5.08</v>
      </c>
      <c r="F70">
        <v>22</v>
      </c>
      <c r="G70">
        <v>111.76</v>
      </c>
      <c r="H70" t="s">
        <v>792</v>
      </c>
      <c r="I70">
        <v>150.92000000000002</v>
      </c>
      <c r="J70">
        <v>97113</v>
      </c>
      <c r="K70" t="s">
        <v>161</v>
      </c>
      <c r="L70">
        <v>5.1948051948051948</v>
      </c>
      <c r="M70">
        <v>114.28571428571428</v>
      </c>
      <c r="N70">
        <v>-0.39504373177842567</v>
      </c>
      <c r="O70">
        <v>-2.2599447796298071E-2</v>
      </c>
      <c r="P70" t="s">
        <v>4874</v>
      </c>
      <c r="Q70">
        <v>5.2</v>
      </c>
      <c r="R70">
        <v>22</v>
      </c>
      <c r="S70">
        <v>114.4</v>
      </c>
      <c r="T70">
        <v>-23.97999999999999</v>
      </c>
      <c r="U70">
        <v>-0.26265060240963839</v>
      </c>
      <c r="V70" t="s">
        <v>4873</v>
      </c>
      <c r="W70" t="s">
        <v>4876</v>
      </c>
      <c r="X70" t="s">
        <v>4875</v>
      </c>
      <c r="Y70">
        <v>4.7299999999999995</v>
      </c>
      <c r="Z70">
        <v>104.05999999999999</v>
      </c>
    </row>
    <row r="71" spans="2:26">
      <c r="B71" t="s">
        <v>987</v>
      </c>
      <c r="C71" t="s">
        <v>4873</v>
      </c>
      <c r="D71" t="s">
        <v>177</v>
      </c>
      <c r="E71">
        <v>8.16</v>
      </c>
      <c r="F71">
        <v>6</v>
      </c>
      <c r="G71">
        <v>48.96</v>
      </c>
      <c r="H71" t="s">
        <v>792</v>
      </c>
      <c r="I71">
        <v>66.179999999999993</v>
      </c>
      <c r="J71">
        <v>97113</v>
      </c>
      <c r="K71" t="s">
        <v>161</v>
      </c>
      <c r="L71">
        <v>5.1948051948051948</v>
      </c>
      <c r="M71">
        <v>31.168831168831169</v>
      </c>
      <c r="N71">
        <v>-0.24750679963735253</v>
      </c>
      <c r="O71">
        <v>0.36338171632289279</v>
      </c>
      <c r="P71" t="s">
        <v>4874</v>
      </c>
      <c r="Q71">
        <v>10.4</v>
      </c>
      <c r="R71">
        <v>6</v>
      </c>
      <c r="S71">
        <v>62.400000000000006</v>
      </c>
      <c r="T71">
        <v>5.8200000000000074</v>
      </c>
      <c r="U71">
        <v>0.11686746987951821</v>
      </c>
      <c r="V71" t="s">
        <v>4873</v>
      </c>
      <c r="W71" t="s">
        <v>177</v>
      </c>
      <c r="X71" t="s">
        <v>4877</v>
      </c>
      <c r="Y71">
        <v>6.89</v>
      </c>
      <c r="Z71">
        <v>41.339999999999996</v>
      </c>
    </row>
    <row r="72" spans="2:26">
      <c r="B72" t="s">
        <v>1271</v>
      </c>
      <c r="C72" t="s">
        <v>4878</v>
      </c>
      <c r="D72" t="s">
        <v>197</v>
      </c>
      <c r="E72">
        <v>13.22</v>
      </c>
      <c r="F72">
        <v>4</v>
      </c>
      <c r="G72">
        <v>52.88</v>
      </c>
      <c r="H72" t="s">
        <v>1270</v>
      </c>
      <c r="I72">
        <v>68</v>
      </c>
      <c r="J72">
        <v>97000</v>
      </c>
      <c r="K72" t="s">
        <v>173</v>
      </c>
      <c r="L72">
        <v>11.714285714285714</v>
      </c>
      <c r="M72">
        <v>46.857142857142854</v>
      </c>
      <c r="N72">
        <v>-0.1005882352941177</v>
      </c>
      <c r="O72">
        <v>0.11389669332180688</v>
      </c>
      <c r="P72" t="s">
        <v>4879</v>
      </c>
      <c r="Q72">
        <v>22.87</v>
      </c>
      <c r="R72">
        <v>4</v>
      </c>
      <c r="S72">
        <v>91.48</v>
      </c>
      <c r="T72">
        <v>23.480000000000004</v>
      </c>
      <c r="U72">
        <v>0.38391105297580125</v>
      </c>
      <c r="V72" t="s">
        <v>4878</v>
      </c>
      <c r="W72" t="s">
        <v>197</v>
      </c>
      <c r="X72" t="s">
        <v>4880</v>
      </c>
      <c r="Y72">
        <v>13.55</v>
      </c>
      <c r="Z72">
        <v>54.2</v>
      </c>
    </row>
    <row r="73" spans="2:26">
      <c r="B73" t="s">
        <v>1237</v>
      </c>
      <c r="C73" t="s">
        <v>4881</v>
      </c>
      <c r="D73" t="s">
        <v>156</v>
      </c>
      <c r="E73">
        <v>12.8</v>
      </c>
      <c r="F73">
        <v>26</v>
      </c>
      <c r="G73">
        <v>332.8</v>
      </c>
      <c r="H73" t="s">
        <v>669</v>
      </c>
      <c r="I73">
        <v>449.8</v>
      </c>
      <c r="J73">
        <v>95019</v>
      </c>
      <c r="K73" t="s">
        <v>4882</v>
      </c>
      <c r="L73">
        <v>10.38961038961039</v>
      </c>
      <c r="M73">
        <v>270.12987012987014</v>
      </c>
      <c r="N73">
        <v>-0.116184971098266</v>
      </c>
      <c r="O73">
        <v>0.18831168831168829</v>
      </c>
      <c r="P73" t="s">
        <v>4883</v>
      </c>
      <c r="Q73">
        <v>15.65</v>
      </c>
      <c r="R73">
        <v>26</v>
      </c>
      <c r="S73">
        <v>406.90000000000003</v>
      </c>
      <c r="T73">
        <v>-38.779999999999973</v>
      </c>
      <c r="U73">
        <v>-9.7549932082306126E-2</v>
      </c>
      <c r="V73" t="s">
        <v>4881</v>
      </c>
      <c r="W73" t="s">
        <v>156</v>
      </c>
      <c r="X73" t="s">
        <v>4884</v>
      </c>
      <c r="Y73">
        <v>13.68</v>
      </c>
      <c r="Z73">
        <v>355.68</v>
      </c>
    </row>
    <row r="74" spans="2:26">
      <c r="B74" t="s">
        <v>1152</v>
      </c>
      <c r="C74" t="s">
        <v>4885</v>
      </c>
      <c r="D74" t="s">
        <v>177</v>
      </c>
      <c r="E74">
        <v>10.57</v>
      </c>
      <c r="F74">
        <v>3</v>
      </c>
      <c r="G74">
        <v>31.71</v>
      </c>
      <c r="H74" t="s">
        <v>1152</v>
      </c>
      <c r="I74">
        <v>36.39</v>
      </c>
      <c r="J74">
        <v>98451</v>
      </c>
      <c r="K74" t="s">
        <v>4886</v>
      </c>
      <c r="L74">
        <v>8.3116883116883127</v>
      </c>
      <c r="M74">
        <v>24.935064935064936</v>
      </c>
      <c r="N74">
        <v>9.6455070074196347E-2</v>
      </c>
      <c r="O74">
        <v>0.21365295064443596</v>
      </c>
      <c r="P74" t="s">
        <v>4887</v>
      </c>
      <c r="Q74">
        <v>12.47</v>
      </c>
      <c r="R74">
        <v>3</v>
      </c>
      <c r="S74">
        <v>37.410000000000004</v>
      </c>
      <c r="T74">
        <v>1.0200000000000031</v>
      </c>
      <c r="U74">
        <v>2.5563909774436164E-2</v>
      </c>
      <c r="V74" t="s">
        <v>4885</v>
      </c>
      <c r="W74" t="s">
        <v>177</v>
      </c>
      <c r="X74" t="s">
        <v>4888</v>
      </c>
      <c r="Y74">
        <v>13.51</v>
      </c>
      <c r="Z74">
        <v>40.53</v>
      </c>
    </row>
    <row r="75" spans="2:26">
      <c r="B75" t="s">
        <v>1159</v>
      </c>
      <c r="C75" t="s">
        <v>4885</v>
      </c>
      <c r="D75" t="s">
        <v>177</v>
      </c>
      <c r="E75">
        <v>9.94</v>
      </c>
      <c r="F75">
        <v>3</v>
      </c>
      <c r="G75">
        <v>29.82</v>
      </c>
      <c r="H75" t="s">
        <v>1152</v>
      </c>
      <c r="I75">
        <v>36.39</v>
      </c>
      <c r="J75">
        <v>98451</v>
      </c>
      <c r="K75" t="s">
        <v>4886</v>
      </c>
      <c r="L75">
        <v>8.3116883116883127</v>
      </c>
      <c r="M75">
        <v>24.935064935064936</v>
      </c>
      <c r="N75">
        <v>9.6455070074196347E-2</v>
      </c>
      <c r="O75">
        <v>0.16381405315006922</v>
      </c>
      <c r="P75" t="s">
        <v>4887</v>
      </c>
      <c r="Q75">
        <v>12.47</v>
      </c>
      <c r="R75">
        <v>3</v>
      </c>
      <c r="S75">
        <v>37.410000000000004</v>
      </c>
      <c r="T75">
        <v>1.0200000000000031</v>
      </c>
      <c r="U75">
        <v>2.5563909774436164E-2</v>
      </c>
      <c r="V75" t="s">
        <v>4885</v>
      </c>
      <c r="W75" t="s">
        <v>177</v>
      </c>
      <c r="X75" t="s">
        <v>4888</v>
      </c>
      <c r="Y75">
        <v>13.51</v>
      </c>
      <c r="Z75">
        <v>40.53</v>
      </c>
    </row>
    <row r="76" spans="2:26">
      <c r="B76" t="s">
        <v>670</v>
      </c>
      <c r="C76" t="s">
        <v>4889</v>
      </c>
      <c r="D76" t="s">
        <v>197</v>
      </c>
      <c r="E76">
        <v>3.49</v>
      </c>
      <c r="F76">
        <v>7</v>
      </c>
      <c r="G76">
        <v>24.43</v>
      </c>
      <c r="H76" t="s">
        <v>670</v>
      </c>
      <c r="I76">
        <v>32.97</v>
      </c>
      <c r="J76" t="s">
        <v>670</v>
      </c>
      <c r="K76" t="s">
        <v>173</v>
      </c>
      <c r="L76">
        <v>3.49</v>
      </c>
      <c r="M76">
        <v>24.43</v>
      </c>
      <c r="N76">
        <v>-0.35668789808917206</v>
      </c>
      <c r="O76">
        <v>0</v>
      </c>
      <c r="P76" t="s">
        <v>4887</v>
      </c>
      <c r="Q76">
        <v>6.2350000000000003</v>
      </c>
      <c r="R76">
        <v>7</v>
      </c>
      <c r="S76">
        <v>43.645000000000003</v>
      </c>
      <c r="T76">
        <v>10.675000000000004</v>
      </c>
      <c r="U76">
        <v>0.50330033003300356</v>
      </c>
      <c r="V76" t="s">
        <v>4889</v>
      </c>
      <c r="W76" t="s">
        <v>197</v>
      </c>
      <c r="X76" t="s">
        <v>4890</v>
      </c>
      <c r="Y76">
        <v>6.7549999999999999</v>
      </c>
      <c r="Z76">
        <v>47.284999999999997</v>
      </c>
    </row>
    <row r="77" spans="2:26">
      <c r="B77" t="s">
        <v>434</v>
      </c>
      <c r="C77" t="s">
        <v>435</v>
      </c>
      <c r="D77" t="s">
        <v>197</v>
      </c>
      <c r="E77">
        <v>3.16</v>
      </c>
      <c r="F77">
        <v>22</v>
      </c>
      <c r="G77">
        <v>69.52000000000001</v>
      </c>
      <c r="H77" t="s">
        <v>433</v>
      </c>
      <c r="I77">
        <v>47.080000000000005</v>
      </c>
      <c r="J77">
        <v>97754</v>
      </c>
      <c r="K77" t="s">
        <v>168</v>
      </c>
      <c r="L77">
        <v>1.6883116883116884</v>
      </c>
      <c r="M77">
        <v>37.142857142857146</v>
      </c>
      <c r="N77">
        <v>6.0747663551401702E-2</v>
      </c>
      <c r="O77">
        <v>0.46572414926845312</v>
      </c>
      <c r="P77" t="s">
        <v>4891</v>
      </c>
      <c r="Q77">
        <v>2.7</v>
      </c>
      <c r="R77">
        <v>22</v>
      </c>
      <c r="S77">
        <v>59.400000000000006</v>
      </c>
      <c r="T77">
        <v>13.200000000000003</v>
      </c>
      <c r="U77">
        <v>0.26431718061674014</v>
      </c>
      <c r="V77" t="s">
        <v>435</v>
      </c>
      <c r="W77" t="s">
        <v>197</v>
      </c>
      <c r="X77" t="s">
        <v>4892</v>
      </c>
      <c r="Y77">
        <v>1.97</v>
      </c>
      <c r="Z77">
        <v>43.339999999999996</v>
      </c>
    </row>
    <row r="78" spans="2:26">
      <c r="B78" t="s">
        <v>437</v>
      </c>
      <c r="C78" t="s">
        <v>438</v>
      </c>
      <c r="D78" t="s">
        <v>197</v>
      </c>
      <c r="E78">
        <v>3.16</v>
      </c>
      <c r="F78">
        <v>74</v>
      </c>
      <c r="G78">
        <v>233.84</v>
      </c>
      <c r="H78" t="s">
        <v>436</v>
      </c>
      <c r="I78">
        <v>158.36000000000001</v>
      </c>
      <c r="J78">
        <v>1005</v>
      </c>
      <c r="K78" t="s">
        <v>168</v>
      </c>
      <c r="L78">
        <v>1.6883116883116884</v>
      </c>
      <c r="M78">
        <v>124.93506493506494</v>
      </c>
      <c r="N78">
        <v>6.0747663551401716E-2</v>
      </c>
      <c r="O78">
        <v>0.46572414926845301</v>
      </c>
      <c r="P78" t="s">
        <v>4893</v>
      </c>
      <c r="Q78">
        <v>18.5</v>
      </c>
      <c r="R78">
        <v>74</v>
      </c>
      <c r="S78">
        <v>1369</v>
      </c>
      <c r="T78">
        <v>1215.69</v>
      </c>
      <c r="U78">
        <v>7.2371115609001082</v>
      </c>
      <c r="V78" t="s">
        <v>438</v>
      </c>
      <c r="W78" t="s">
        <v>197</v>
      </c>
      <c r="X78" t="s">
        <v>4894</v>
      </c>
      <c r="Y78">
        <v>1.97</v>
      </c>
      <c r="Z78">
        <v>145.78</v>
      </c>
    </row>
    <row r="79" spans="2:26">
      <c r="B79" t="s">
        <v>339</v>
      </c>
      <c r="C79" t="s">
        <v>4895</v>
      </c>
      <c r="D79" t="s">
        <v>197</v>
      </c>
      <c r="E79">
        <v>1.48</v>
      </c>
      <c r="F79">
        <v>29</v>
      </c>
      <c r="G79">
        <v>42.92</v>
      </c>
      <c r="H79" t="s">
        <v>4896</v>
      </c>
      <c r="I79">
        <v>59.74</v>
      </c>
      <c r="J79">
        <v>96021</v>
      </c>
      <c r="K79" t="s">
        <v>4897</v>
      </c>
      <c r="L79">
        <v>0.44063079777365494</v>
      </c>
      <c r="M79">
        <v>12.778293135435993</v>
      </c>
      <c r="N79">
        <v>0.75242718446601931</v>
      </c>
      <c r="O79">
        <v>0.70227648799077369</v>
      </c>
      <c r="P79" t="s">
        <v>4898</v>
      </c>
      <c r="Q79">
        <v>3.8614285714285717</v>
      </c>
      <c r="R79">
        <v>29</v>
      </c>
      <c r="S79">
        <v>111.98142857142858</v>
      </c>
      <c r="T79">
        <v>62.201428571428579</v>
      </c>
      <c r="U79">
        <v>0.59414871116084234</v>
      </c>
      <c r="V79" t="s">
        <v>4895</v>
      </c>
      <c r="W79" t="s">
        <v>197</v>
      </c>
      <c r="X79" t="s">
        <v>4899</v>
      </c>
      <c r="Y79">
        <v>3.87</v>
      </c>
      <c r="Z79">
        <v>112.23</v>
      </c>
    </row>
    <row r="80" spans="2:26">
      <c r="B80" t="s">
        <v>1426</v>
      </c>
      <c r="C80" t="s">
        <v>4895</v>
      </c>
      <c r="D80" t="s">
        <v>4900</v>
      </c>
      <c r="E80">
        <v>17.440000000000001</v>
      </c>
      <c r="F80">
        <v>1</v>
      </c>
      <c r="G80">
        <v>17.440000000000001</v>
      </c>
      <c r="H80" t="s">
        <v>4896</v>
      </c>
      <c r="I80">
        <v>26.43</v>
      </c>
      <c r="J80">
        <v>97017</v>
      </c>
      <c r="K80" t="s">
        <v>4897</v>
      </c>
      <c r="L80">
        <v>12.337662337662337</v>
      </c>
      <c r="M80">
        <v>12.337662337662337</v>
      </c>
      <c r="N80">
        <v>-4.3889519485433223E-2</v>
      </c>
      <c r="O80">
        <v>0.29256523293220549</v>
      </c>
      <c r="P80" t="s">
        <v>4898</v>
      </c>
      <c r="Q80">
        <v>27.03</v>
      </c>
      <c r="R80">
        <v>1</v>
      </c>
      <c r="S80">
        <v>27.03</v>
      </c>
      <c r="T80">
        <v>4.4600000000000009</v>
      </c>
      <c r="U80">
        <v>0.17649386624455879</v>
      </c>
      <c r="V80" t="s">
        <v>4895</v>
      </c>
      <c r="W80" t="s">
        <v>4900</v>
      </c>
      <c r="X80" t="s">
        <v>4901</v>
      </c>
      <c r="Y80">
        <v>21.62</v>
      </c>
      <c r="Z80">
        <v>21.62</v>
      </c>
    </row>
    <row r="81" spans="2:26">
      <c r="B81" t="s">
        <v>354</v>
      </c>
      <c r="C81" t="s">
        <v>131</v>
      </c>
      <c r="D81" t="s">
        <v>197</v>
      </c>
      <c r="E81">
        <v>1.62</v>
      </c>
      <c r="F81">
        <v>143</v>
      </c>
      <c r="G81">
        <v>231.66000000000003</v>
      </c>
      <c r="H81" t="s">
        <v>130</v>
      </c>
      <c r="I81">
        <v>313.17</v>
      </c>
      <c r="J81">
        <v>96043</v>
      </c>
      <c r="K81" t="s">
        <v>168</v>
      </c>
      <c r="L81">
        <v>1.0461760461760461</v>
      </c>
      <c r="M81">
        <v>149.60317460317458</v>
      </c>
      <c r="N81">
        <v>-0.12328767123287675</v>
      </c>
      <c r="O81">
        <v>0.35421231717528029</v>
      </c>
      <c r="P81" t="s">
        <v>4902</v>
      </c>
      <c r="Q81">
        <v>1.87</v>
      </c>
      <c r="R81">
        <v>143</v>
      </c>
      <c r="S81">
        <v>267.41000000000003</v>
      </c>
      <c r="T81">
        <v>-21.699999999999989</v>
      </c>
      <c r="U81">
        <v>-7.903554778554775E-2</v>
      </c>
      <c r="V81" t="s">
        <v>131</v>
      </c>
      <c r="W81" t="s">
        <v>197</v>
      </c>
      <c r="X81" t="s">
        <v>4903</v>
      </c>
      <c r="Y81">
        <v>1.1599999999999999</v>
      </c>
      <c r="Z81">
        <v>165.88</v>
      </c>
    </row>
    <row r="82" spans="2:26">
      <c r="B82" t="s">
        <v>1340</v>
      </c>
      <c r="C82" t="s">
        <v>4904</v>
      </c>
      <c r="D82" t="s">
        <v>4905</v>
      </c>
      <c r="E82">
        <v>15.75</v>
      </c>
      <c r="F82">
        <v>3</v>
      </c>
      <c r="G82">
        <v>47.25</v>
      </c>
      <c r="H82" t="s">
        <v>1340</v>
      </c>
      <c r="I82">
        <v>66.42</v>
      </c>
      <c r="J82">
        <v>97020</v>
      </c>
      <c r="K82" t="s">
        <v>3148</v>
      </c>
      <c r="L82">
        <v>12.727272727272728</v>
      </c>
      <c r="M82">
        <v>38.181818181818187</v>
      </c>
      <c r="N82">
        <v>-9.0334236675699234E-3</v>
      </c>
      <c r="O82">
        <v>0.19191919191919182</v>
      </c>
      <c r="P82" t="s">
        <v>4906</v>
      </c>
      <c r="Q82">
        <v>20.5</v>
      </c>
      <c r="R82">
        <v>3</v>
      </c>
      <c r="S82">
        <v>61.5</v>
      </c>
      <c r="T82">
        <v>1.7100000000000009</v>
      </c>
      <c r="U82">
        <v>2.5979945305378314E-2</v>
      </c>
      <c r="V82" t="s">
        <v>4904</v>
      </c>
      <c r="W82" t="s">
        <v>4905</v>
      </c>
      <c r="X82" t="s">
        <v>4907</v>
      </c>
      <c r="Y82">
        <v>16.89</v>
      </c>
      <c r="Z82">
        <v>50.67</v>
      </c>
    </row>
    <row r="83" spans="2:26">
      <c r="B83" t="s">
        <v>1650</v>
      </c>
      <c r="C83" t="s">
        <v>4908</v>
      </c>
      <c r="D83" t="s">
        <v>4905</v>
      </c>
      <c r="E83">
        <v>25.9</v>
      </c>
      <c r="F83">
        <v>3</v>
      </c>
      <c r="G83">
        <v>77.699999999999989</v>
      </c>
      <c r="H83" t="s">
        <v>1650</v>
      </c>
      <c r="I83">
        <v>105</v>
      </c>
      <c r="J83" t="s">
        <v>1650</v>
      </c>
      <c r="K83" t="s">
        <v>3148</v>
      </c>
      <c r="M83">
        <v>0</v>
      </c>
      <c r="N83">
        <v>-0.16399999999999998</v>
      </c>
      <c r="O83">
        <v>1</v>
      </c>
      <c r="P83" t="s">
        <v>4909</v>
      </c>
      <c r="Q83">
        <v>33.26</v>
      </c>
      <c r="R83">
        <v>3</v>
      </c>
      <c r="S83">
        <v>99.78</v>
      </c>
      <c r="T83">
        <v>3.3900000000000006</v>
      </c>
      <c r="U83">
        <v>3.8619275461380734E-2</v>
      </c>
      <c r="V83" t="s">
        <v>4908</v>
      </c>
      <c r="W83" t="s">
        <v>4905</v>
      </c>
      <c r="X83" t="s">
        <v>4910</v>
      </c>
      <c r="Y83">
        <v>28.39</v>
      </c>
      <c r="Z83">
        <v>85.17</v>
      </c>
    </row>
    <row r="84" spans="2:26">
      <c r="B84" t="s">
        <v>1268</v>
      </c>
      <c r="C84" t="s">
        <v>4911</v>
      </c>
      <c r="D84" t="s">
        <v>184</v>
      </c>
      <c r="E84">
        <v>14.59</v>
      </c>
      <c r="F84">
        <v>3</v>
      </c>
      <c r="G84">
        <v>43.769999999999996</v>
      </c>
      <c r="H84" t="s">
        <v>1268</v>
      </c>
      <c r="I84">
        <v>70.710000000000008</v>
      </c>
      <c r="J84">
        <v>97014</v>
      </c>
      <c r="K84" t="s">
        <v>206</v>
      </c>
      <c r="L84">
        <v>8.1818181818181817</v>
      </c>
      <c r="M84">
        <v>24.545454545454547</v>
      </c>
      <c r="N84">
        <v>-0.15358506576156147</v>
      </c>
      <c r="O84">
        <v>0.43921739672253712</v>
      </c>
      <c r="P84" t="s">
        <v>4912</v>
      </c>
      <c r="Q84">
        <v>21.06</v>
      </c>
      <c r="R84">
        <v>3</v>
      </c>
      <c r="S84">
        <v>63.179999999999993</v>
      </c>
      <c r="T84">
        <v>-4.3000000000000114</v>
      </c>
      <c r="U84">
        <v>-7.1846282372598352E-2</v>
      </c>
      <c r="V84" t="s">
        <v>4911</v>
      </c>
      <c r="W84" t="s">
        <v>184</v>
      </c>
      <c r="X84" t="s">
        <v>4913</v>
      </c>
      <c r="Y84">
        <v>14.86</v>
      </c>
      <c r="Z84">
        <v>44.58</v>
      </c>
    </row>
    <row r="85" spans="2:26">
      <c r="B85" t="s">
        <v>730</v>
      </c>
      <c r="C85" t="s">
        <v>4914</v>
      </c>
      <c r="D85" t="s">
        <v>177</v>
      </c>
      <c r="E85">
        <v>3.12</v>
      </c>
      <c r="F85">
        <v>64</v>
      </c>
      <c r="G85">
        <v>199.68</v>
      </c>
      <c r="H85" t="s">
        <v>729</v>
      </c>
      <c r="I85">
        <v>269.44</v>
      </c>
      <c r="J85">
        <v>98303</v>
      </c>
      <c r="K85" t="s">
        <v>179</v>
      </c>
      <c r="L85">
        <v>2.5974025974025974</v>
      </c>
      <c r="M85">
        <v>166.23376623376623</v>
      </c>
      <c r="N85">
        <v>7.1258907363421021E-3</v>
      </c>
      <c r="O85">
        <v>0.16749916749916754</v>
      </c>
      <c r="P85" t="s">
        <v>4915</v>
      </c>
      <c r="Q85">
        <v>4.16</v>
      </c>
      <c r="R85">
        <v>64</v>
      </c>
      <c r="S85">
        <v>266.24</v>
      </c>
      <c r="T85">
        <v>-3.1999999999999886</v>
      </c>
      <c r="U85">
        <v>-1.1792452830188637E-2</v>
      </c>
      <c r="V85" t="s">
        <v>4914</v>
      </c>
      <c r="W85" t="s">
        <v>177</v>
      </c>
      <c r="X85" t="s">
        <v>4916</v>
      </c>
      <c r="Y85">
        <v>6.42</v>
      </c>
      <c r="Z85">
        <v>410.88</v>
      </c>
    </row>
    <row r="86" spans="2:26">
      <c r="B86" t="s">
        <v>494</v>
      </c>
      <c r="C86" t="s">
        <v>4917</v>
      </c>
      <c r="D86" t="s">
        <v>197</v>
      </c>
      <c r="E86">
        <v>2.54</v>
      </c>
      <c r="F86">
        <v>145</v>
      </c>
      <c r="G86">
        <v>368.3</v>
      </c>
      <c r="H86" t="s">
        <v>493</v>
      </c>
      <c r="I86">
        <v>428.75</v>
      </c>
      <c r="J86">
        <v>96065</v>
      </c>
      <c r="K86" t="s">
        <v>168</v>
      </c>
      <c r="L86">
        <v>1.2987012987012987</v>
      </c>
      <c r="M86">
        <v>188.3116883116883</v>
      </c>
      <c r="N86">
        <v>0.10495626822157435</v>
      </c>
      <c r="O86">
        <v>0.48870027610185096</v>
      </c>
      <c r="P86" t="s">
        <v>4918</v>
      </c>
      <c r="Q86">
        <v>2.83</v>
      </c>
      <c r="R86">
        <v>125</v>
      </c>
      <c r="S86">
        <v>410.35</v>
      </c>
      <c r="T86">
        <v>-72.139999999999986</v>
      </c>
      <c r="U86">
        <v>-0.15227440633245379</v>
      </c>
      <c r="V86" t="s">
        <v>4917</v>
      </c>
      <c r="W86" t="s">
        <v>197</v>
      </c>
      <c r="X86" t="s">
        <v>4919</v>
      </c>
      <c r="Y86">
        <v>1.55</v>
      </c>
      <c r="Z86">
        <v>224.75</v>
      </c>
    </row>
  </sheetData>
  <autoFilter ref="A1:Z86" xr:uid="{D79E5C6A-9499-4436-93E0-5FAD958EFE85}">
    <sortState xmlns:xlrd2="http://schemas.microsoft.com/office/spreadsheetml/2017/richdata2" ref="A2:Z86">
      <sortCondition ref="C1:C8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V278"/>
  <sheetViews>
    <sheetView topLeftCell="C1" workbookViewId="0">
      <pane xSplit="7" ySplit="12" topLeftCell="O21" activePane="bottomRight" state="frozen"/>
      <selection pane="bottomRight" activeCell="W25" sqref="W25"/>
      <selection pane="bottomLeft" activeCell="C13" sqref="C13"/>
      <selection pane="topRight" activeCell="J1" sqref="J1"/>
    </sheetView>
  </sheetViews>
  <sheetFormatPr defaultRowHeight="14.45"/>
  <cols>
    <col min="1" max="1" width="34" bestFit="1" customWidth="1"/>
    <col min="2" max="2" width="64.85546875" bestFit="1" customWidth="1"/>
    <col min="3" max="3" width="13" bestFit="1" customWidth="1"/>
    <col min="4" max="4" width="15.28515625" style="6" bestFit="1" customWidth="1"/>
    <col min="5" max="5" width="10.140625" style="4" hidden="1" customWidth="1"/>
    <col min="6" max="6" width="9.85546875" bestFit="1" customWidth="1"/>
    <col min="7" max="7" width="8.7109375" bestFit="1" customWidth="1"/>
    <col min="8" max="8" width="14.140625" bestFit="1" customWidth="1"/>
    <col min="9" max="9" width="13.42578125" bestFit="1" customWidth="1"/>
    <col min="10" max="10" width="10.7109375" bestFit="1" customWidth="1"/>
    <col min="11" max="11" width="8.42578125" bestFit="1" customWidth="1"/>
    <col min="12" max="12" width="34.140625" bestFit="1" customWidth="1"/>
    <col min="13" max="13" width="11.28515625" bestFit="1" customWidth="1"/>
    <col min="14" max="14" width="11.7109375" style="6" bestFit="1" customWidth="1"/>
    <col min="15" max="15" width="11.85546875" bestFit="1" customWidth="1"/>
    <col min="16" max="16" width="5.7109375" bestFit="1" customWidth="1"/>
    <col min="17" max="17" width="16.85546875" bestFit="1" customWidth="1"/>
    <col min="18" max="18" width="16.7109375" style="6" bestFit="1" customWidth="1"/>
    <col min="19" max="19" width="6.140625" bestFit="1" customWidth="1"/>
    <col min="20" max="20" width="11.85546875" bestFit="1" customWidth="1"/>
    <col min="21" max="21" width="11.7109375" bestFit="1" customWidth="1"/>
    <col min="22" max="22" width="8.42578125" style="5" bestFit="1" customWidth="1"/>
  </cols>
  <sheetData>
    <row r="1" spans="1:22">
      <c r="A1" t="s">
        <v>4920</v>
      </c>
      <c r="B1" t="s">
        <v>141</v>
      </c>
      <c r="C1" s="1" t="s">
        <v>4678</v>
      </c>
      <c r="D1" s="9" t="s">
        <v>4679</v>
      </c>
      <c r="E1" s="3" t="s">
        <v>4921</v>
      </c>
      <c r="F1" t="s">
        <v>145</v>
      </c>
      <c r="G1" t="s">
        <v>21</v>
      </c>
      <c r="H1" s="1" t="s">
        <v>142</v>
      </c>
      <c r="I1" s="1" t="s">
        <v>148</v>
      </c>
      <c r="J1" s="1" t="s">
        <v>149</v>
      </c>
      <c r="K1" s="1" t="s">
        <v>4922</v>
      </c>
      <c r="L1" t="s">
        <v>141</v>
      </c>
      <c r="M1" s="1" t="s">
        <v>142</v>
      </c>
      <c r="N1" s="9" t="s">
        <v>4681</v>
      </c>
      <c r="O1" s="1" t="s">
        <v>21</v>
      </c>
      <c r="Q1" t="s">
        <v>4682</v>
      </c>
      <c r="R1" s="6" t="s">
        <v>4683</v>
      </c>
      <c r="S1" t="s">
        <v>152</v>
      </c>
      <c r="T1" t="s">
        <v>21</v>
      </c>
      <c r="U1" t="s">
        <v>153</v>
      </c>
      <c r="V1" s="5" t="s">
        <v>154</v>
      </c>
    </row>
    <row r="2" spans="1:22">
      <c r="A2" t="s">
        <v>4923</v>
      </c>
      <c r="B2" t="s">
        <v>4924</v>
      </c>
      <c r="C2" t="s">
        <v>744</v>
      </c>
      <c r="D2" s="6">
        <v>47.13</v>
      </c>
      <c r="E2" s="4">
        <v>1</v>
      </c>
      <c r="F2">
        <v>9</v>
      </c>
      <c r="G2">
        <v>424.17</v>
      </c>
      <c r="H2" t="s">
        <v>4694</v>
      </c>
      <c r="I2" s="2" t="s">
        <v>744</v>
      </c>
      <c r="J2" s="4">
        <f t="shared" ref="J2:J65" si="0">F2*D2</f>
        <v>424.17</v>
      </c>
      <c r="K2">
        <v>92016</v>
      </c>
      <c r="L2" t="s">
        <v>4692</v>
      </c>
      <c r="M2" t="s">
        <v>158</v>
      </c>
      <c r="N2" s="6">
        <f>32*1.26</f>
        <v>40.32</v>
      </c>
      <c r="O2">
        <f>N2*F2</f>
        <v>362.88</v>
      </c>
      <c r="P2" s="5">
        <f t="shared" ref="P2:P21" si="1">(O2-J2)/J2</f>
        <v>-0.14449395289624448</v>
      </c>
      <c r="Q2" t="s">
        <v>4695</v>
      </c>
      <c r="R2" s="6">
        <v>54.37</v>
      </c>
      <c r="S2">
        <f t="shared" ref="S2:S65" si="2">F2</f>
        <v>9</v>
      </c>
      <c r="T2">
        <f t="shared" ref="T2:T65" si="3">S2*R2</f>
        <v>489.33</v>
      </c>
      <c r="U2">
        <f t="shared" ref="U2:U65" si="4">T2-G2</f>
        <v>65.159999999999968</v>
      </c>
      <c r="V2" s="5">
        <f>U2/O2</f>
        <v>0.17956349206349198</v>
      </c>
    </row>
    <row r="3" spans="1:22">
      <c r="A3" t="s">
        <v>4923</v>
      </c>
      <c r="B3" t="s">
        <v>4925</v>
      </c>
      <c r="C3" t="s">
        <v>745</v>
      </c>
      <c r="D3" s="6">
        <v>5.29</v>
      </c>
      <c r="E3" s="4">
        <v>1</v>
      </c>
      <c r="F3">
        <v>89</v>
      </c>
      <c r="G3">
        <v>474.84</v>
      </c>
      <c r="H3" t="s">
        <v>156</v>
      </c>
      <c r="I3" s="2" t="s">
        <v>744</v>
      </c>
      <c r="J3" s="4">
        <f t="shared" si="0"/>
        <v>470.81</v>
      </c>
      <c r="K3">
        <v>92016</v>
      </c>
      <c r="L3" t="s">
        <v>4692</v>
      </c>
      <c r="M3" t="s">
        <v>158</v>
      </c>
      <c r="N3" s="6">
        <v>3.53</v>
      </c>
      <c r="O3">
        <f t="shared" ref="O3:O49" si="5">N3*F3</f>
        <v>314.16999999999996</v>
      </c>
      <c r="P3" s="5">
        <f t="shared" si="1"/>
        <v>-0.33270321361058608</v>
      </c>
      <c r="Q3" s="5" t="s">
        <v>4691</v>
      </c>
      <c r="R3" s="6">
        <v>4.93</v>
      </c>
      <c r="S3">
        <f t="shared" si="2"/>
        <v>89</v>
      </c>
      <c r="T3">
        <f t="shared" si="3"/>
        <v>438.77</v>
      </c>
      <c r="U3">
        <f t="shared" si="4"/>
        <v>-36.069999999999993</v>
      </c>
      <c r="V3" s="5">
        <f t="shared" ref="V3:V65" si="6">U3/O3</f>
        <v>-0.11481045293949135</v>
      </c>
    </row>
    <row r="4" spans="1:22">
      <c r="A4" t="s">
        <v>4926</v>
      </c>
      <c r="B4" t="s">
        <v>4927</v>
      </c>
      <c r="C4" t="s">
        <v>4928</v>
      </c>
      <c r="D4" s="6">
        <v>2.79</v>
      </c>
      <c r="E4" s="4">
        <v>1</v>
      </c>
      <c r="F4">
        <v>87</v>
      </c>
      <c r="G4">
        <v>242.4</v>
      </c>
      <c r="H4" t="s">
        <v>197</v>
      </c>
      <c r="I4" s="2" t="s">
        <v>480</v>
      </c>
      <c r="J4" s="4">
        <f t="shared" si="0"/>
        <v>242.73</v>
      </c>
      <c r="K4">
        <v>94021</v>
      </c>
      <c r="L4" t="s">
        <v>4929</v>
      </c>
      <c r="M4" t="s">
        <v>168</v>
      </c>
      <c r="N4" s="6">
        <v>2.14</v>
      </c>
      <c r="O4">
        <f t="shared" si="5"/>
        <v>186.18</v>
      </c>
      <c r="P4" s="5">
        <f t="shared" si="1"/>
        <v>-0.23297491039426518</v>
      </c>
      <c r="Q4" t="s">
        <v>4930</v>
      </c>
      <c r="R4" s="6">
        <v>1.64</v>
      </c>
      <c r="S4">
        <f t="shared" si="2"/>
        <v>87</v>
      </c>
      <c r="T4">
        <f t="shared" si="3"/>
        <v>142.67999999999998</v>
      </c>
      <c r="U4">
        <f t="shared" si="4"/>
        <v>-99.720000000000027</v>
      </c>
      <c r="V4" s="5">
        <f t="shared" si="6"/>
        <v>-0.53561069932323568</v>
      </c>
    </row>
    <row r="5" spans="1:22">
      <c r="A5" t="s">
        <v>4931</v>
      </c>
      <c r="B5" t="s">
        <v>4932</v>
      </c>
      <c r="C5" t="s">
        <v>824</v>
      </c>
      <c r="D5" s="6">
        <v>6.27</v>
      </c>
      <c r="E5" s="4">
        <v>1</v>
      </c>
      <c r="F5">
        <v>6</v>
      </c>
      <c r="G5">
        <v>37.35</v>
      </c>
      <c r="H5" t="s">
        <v>197</v>
      </c>
      <c r="I5" s="2" t="s">
        <v>823</v>
      </c>
      <c r="J5" s="4">
        <f t="shared" si="0"/>
        <v>37.619999999999997</v>
      </c>
      <c r="K5">
        <v>96008</v>
      </c>
      <c r="L5" t="s">
        <v>4697</v>
      </c>
      <c r="M5" t="s">
        <v>168</v>
      </c>
      <c r="N5" s="6">
        <v>3.44</v>
      </c>
      <c r="O5">
        <f t="shared" si="5"/>
        <v>20.64</v>
      </c>
      <c r="P5" s="5">
        <f t="shared" si="1"/>
        <v>-0.45135566188197762</v>
      </c>
      <c r="Q5" t="s">
        <v>4698</v>
      </c>
      <c r="R5" s="6">
        <v>2.99</v>
      </c>
      <c r="S5">
        <f t="shared" si="2"/>
        <v>6</v>
      </c>
      <c r="T5">
        <f t="shared" si="3"/>
        <v>17.940000000000001</v>
      </c>
      <c r="U5">
        <f>T5-G5</f>
        <v>-19.41</v>
      </c>
      <c r="V5" s="5">
        <f>U5/O5</f>
        <v>-0.94040697674418605</v>
      </c>
    </row>
    <row r="6" spans="1:22">
      <c r="A6" t="s">
        <v>4933</v>
      </c>
      <c r="B6" t="s">
        <v>4934</v>
      </c>
      <c r="C6" t="s">
        <v>345</v>
      </c>
      <c r="D6" s="6">
        <v>2.0699999999999998</v>
      </c>
      <c r="E6" s="4">
        <v>1</v>
      </c>
      <c r="F6">
        <v>109</v>
      </c>
      <c r="G6">
        <v>192.47</v>
      </c>
      <c r="H6" t="s">
        <v>197</v>
      </c>
      <c r="I6" s="2" t="s">
        <v>344</v>
      </c>
      <c r="J6" s="4">
        <f t="shared" si="0"/>
        <v>225.63</v>
      </c>
      <c r="K6">
        <v>96012</v>
      </c>
      <c r="L6" t="s">
        <v>4702</v>
      </c>
      <c r="M6" t="s">
        <v>206</v>
      </c>
      <c r="N6" s="6">
        <v>3.1920000000000002</v>
      </c>
      <c r="O6">
        <f t="shared" si="5"/>
        <v>347.928</v>
      </c>
      <c r="P6" s="5">
        <f t="shared" si="1"/>
        <v>0.54202898550724643</v>
      </c>
      <c r="Q6" t="s">
        <v>4705</v>
      </c>
      <c r="R6" s="6">
        <v>0.91</v>
      </c>
      <c r="S6">
        <f t="shared" si="2"/>
        <v>109</v>
      </c>
      <c r="T6">
        <f t="shared" si="3"/>
        <v>99.19</v>
      </c>
      <c r="U6">
        <f t="shared" si="4"/>
        <v>-93.28</v>
      </c>
      <c r="V6" s="5">
        <f t="shared" si="6"/>
        <v>-0.26810144627624105</v>
      </c>
    </row>
    <row r="7" spans="1:22">
      <c r="A7" t="s">
        <v>4933</v>
      </c>
      <c r="B7" t="s">
        <v>4934</v>
      </c>
      <c r="C7" t="s">
        <v>1292</v>
      </c>
      <c r="D7" s="6">
        <v>23.57</v>
      </c>
      <c r="E7" s="4">
        <v>1</v>
      </c>
      <c r="F7">
        <v>31</v>
      </c>
      <c r="G7">
        <v>527.07000000000005</v>
      </c>
      <c r="H7" t="s">
        <v>184</v>
      </c>
      <c r="I7" s="2" t="s">
        <v>344</v>
      </c>
      <c r="J7" s="4">
        <f t="shared" si="0"/>
        <v>730.67</v>
      </c>
      <c r="K7">
        <v>96012</v>
      </c>
      <c r="L7" t="s">
        <v>4702</v>
      </c>
      <c r="M7" t="s">
        <v>206</v>
      </c>
      <c r="N7" s="6">
        <v>15.96</v>
      </c>
      <c r="O7">
        <f t="shared" si="5"/>
        <v>494.76000000000005</v>
      </c>
      <c r="P7" s="5">
        <f t="shared" si="1"/>
        <v>-0.32286805260924895</v>
      </c>
      <c r="Q7" s="5" t="s">
        <v>4701</v>
      </c>
      <c r="R7" s="6">
        <v>16.53</v>
      </c>
      <c r="S7">
        <f t="shared" si="2"/>
        <v>31</v>
      </c>
      <c r="T7">
        <f t="shared" si="3"/>
        <v>512.43000000000006</v>
      </c>
      <c r="U7">
        <f t="shared" si="4"/>
        <v>-14.639999999999986</v>
      </c>
      <c r="V7" s="5">
        <f t="shared" si="6"/>
        <v>-2.9590104292990509E-2</v>
      </c>
    </row>
    <row r="8" spans="1:22">
      <c r="A8" t="s">
        <v>4935</v>
      </c>
      <c r="B8" t="s">
        <v>4936</v>
      </c>
      <c r="C8" t="s">
        <v>28</v>
      </c>
      <c r="D8" s="6">
        <v>29.29</v>
      </c>
      <c r="E8" s="4">
        <v>1</v>
      </c>
      <c r="F8">
        <v>118</v>
      </c>
      <c r="G8">
        <v>3485.51</v>
      </c>
      <c r="H8" t="s">
        <v>159</v>
      </c>
      <c r="I8" s="2" t="s">
        <v>160</v>
      </c>
      <c r="J8" s="4">
        <f t="shared" si="0"/>
        <v>3456.22</v>
      </c>
      <c r="K8">
        <v>96013</v>
      </c>
      <c r="L8" t="s">
        <v>4937</v>
      </c>
      <c r="M8" t="s">
        <v>161</v>
      </c>
      <c r="N8" s="6">
        <v>29.2</v>
      </c>
      <c r="O8">
        <f t="shared" si="5"/>
        <v>3445.6</v>
      </c>
      <c r="P8" s="5">
        <f t="shared" si="1"/>
        <v>-3.0727210652099378E-3</v>
      </c>
      <c r="Q8" s="5" t="s">
        <v>4938</v>
      </c>
      <c r="R8" s="6">
        <v>36.200000000000003</v>
      </c>
      <c r="S8">
        <f t="shared" si="2"/>
        <v>118</v>
      </c>
      <c r="T8">
        <f t="shared" si="3"/>
        <v>4271.6000000000004</v>
      </c>
      <c r="U8">
        <f t="shared" si="4"/>
        <v>786.09000000000015</v>
      </c>
      <c r="V8" s="5">
        <f t="shared" si="6"/>
        <v>0.22814313907592296</v>
      </c>
    </row>
    <row r="9" spans="1:22">
      <c r="A9" t="s">
        <v>4935</v>
      </c>
      <c r="B9" t="s">
        <v>4936</v>
      </c>
      <c r="C9" t="s">
        <v>563</v>
      </c>
      <c r="D9" s="6">
        <v>4.07</v>
      </c>
      <c r="E9" s="4">
        <v>1</v>
      </c>
      <c r="F9">
        <v>14</v>
      </c>
      <c r="G9">
        <v>56.98</v>
      </c>
      <c r="H9" t="s">
        <v>177</v>
      </c>
      <c r="I9" s="2" t="s">
        <v>160</v>
      </c>
      <c r="J9" s="4">
        <f t="shared" si="0"/>
        <v>56.980000000000004</v>
      </c>
      <c r="K9">
        <v>96013</v>
      </c>
      <c r="L9" t="s">
        <v>4937</v>
      </c>
      <c r="M9" t="s">
        <v>161</v>
      </c>
      <c r="N9" s="6">
        <v>3.65</v>
      </c>
      <c r="O9">
        <f t="shared" si="5"/>
        <v>51.1</v>
      </c>
      <c r="P9" s="5">
        <f t="shared" si="1"/>
        <v>-0.10319410319410323</v>
      </c>
      <c r="Q9" t="s">
        <v>4939</v>
      </c>
      <c r="R9" s="6">
        <v>4.04</v>
      </c>
      <c r="S9">
        <f t="shared" si="2"/>
        <v>14</v>
      </c>
      <c r="T9">
        <f t="shared" si="3"/>
        <v>56.56</v>
      </c>
      <c r="U9">
        <f t="shared" si="4"/>
        <v>-0.4199999999999946</v>
      </c>
      <c r="V9" s="5">
        <f t="shared" si="6"/>
        <v>-8.2191780821916742E-3</v>
      </c>
    </row>
    <row r="10" spans="1:22">
      <c r="A10" t="s">
        <v>4940</v>
      </c>
      <c r="B10" t="s">
        <v>4941</v>
      </c>
      <c r="C10" t="s">
        <v>798</v>
      </c>
      <c r="D10" s="6">
        <v>5</v>
      </c>
      <c r="E10" s="4">
        <v>1</v>
      </c>
      <c r="F10">
        <v>3</v>
      </c>
      <c r="G10">
        <v>14.79</v>
      </c>
      <c r="H10" t="s">
        <v>197</v>
      </c>
      <c r="I10" s="2" t="s">
        <v>1545</v>
      </c>
      <c r="J10" s="4">
        <f t="shared" si="0"/>
        <v>15</v>
      </c>
      <c r="K10">
        <v>97231</v>
      </c>
      <c r="L10" t="s">
        <v>4942</v>
      </c>
      <c r="M10" t="s">
        <v>168</v>
      </c>
      <c r="N10" s="6">
        <v>4.55</v>
      </c>
      <c r="O10">
        <f t="shared" si="5"/>
        <v>13.649999999999999</v>
      </c>
      <c r="P10" s="5">
        <f t="shared" si="1"/>
        <v>-9.0000000000000094E-2</v>
      </c>
      <c r="Q10" t="s">
        <v>4943</v>
      </c>
      <c r="R10" s="6">
        <v>5.8220000000000001</v>
      </c>
      <c r="S10">
        <f t="shared" si="2"/>
        <v>3</v>
      </c>
      <c r="T10">
        <f t="shared" si="3"/>
        <v>17.466000000000001</v>
      </c>
      <c r="U10">
        <f t="shared" si="4"/>
        <v>2.6760000000000019</v>
      </c>
      <c r="V10" s="5">
        <f t="shared" si="6"/>
        <v>0.19604395604395622</v>
      </c>
    </row>
    <row r="11" spans="1:22">
      <c r="A11" t="s">
        <v>4944</v>
      </c>
      <c r="B11" t="s">
        <v>4945</v>
      </c>
      <c r="C11" t="s">
        <v>4706</v>
      </c>
      <c r="D11" s="6">
        <v>1.79</v>
      </c>
      <c r="E11" s="4">
        <v>1</v>
      </c>
      <c r="F11">
        <v>12</v>
      </c>
      <c r="G11">
        <v>21.48</v>
      </c>
      <c r="H11" t="s">
        <v>197</v>
      </c>
      <c r="I11" s="2" t="s">
        <v>372</v>
      </c>
      <c r="J11" s="4">
        <f t="shared" si="0"/>
        <v>21.48</v>
      </c>
      <c r="K11">
        <v>96015</v>
      </c>
      <c r="L11" t="s">
        <v>4709</v>
      </c>
      <c r="M11" t="s">
        <v>168</v>
      </c>
      <c r="N11" s="6">
        <v>1.89</v>
      </c>
      <c r="O11">
        <f t="shared" si="5"/>
        <v>22.68</v>
      </c>
      <c r="P11" s="5">
        <f t="shared" si="1"/>
        <v>5.5865921787709466E-2</v>
      </c>
      <c r="Q11" s="5" t="s">
        <v>4708</v>
      </c>
      <c r="R11" s="6">
        <v>1.8191666666666666</v>
      </c>
      <c r="S11">
        <f t="shared" si="2"/>
        <v>12</v>
      </c>
      <c r="T11">
        <f t="shared" si="3"/>
        <v>21.83</v>
      </c>
      <c r="U11">
        <f t="shared" si="4"/>
        <v>0.34999999999999787</v>
      </c>
      <c r="V11" s="5">
        <f t="shared" si="6"/>
        <v>1.5432098765432004E-2</v>
      </c>
    </row>
    <row r="12" spans="1:22">
      <c r="A12" t="s">
        <v>4944</v>
      </c>
      <c r="B12" t="s">
        <v>4946</v>
      </c>
      <c r="C12" t="s">
        <v>1399</v>
      </c>
      <c r="D12" s="6">
        <v>18.5</v>
      </c>
      <c r="E12" s="4">
        <v>1</v>
      </c>
      <c r="F12">
        <v>2</v>
      </c>
      <c r="G12">
        <v>37</v>
      </c>
      <c r="H12" t="s">
        <v>4947</v>
      </c>
      <c r="I12" s="2" t="s">
        <v>372</v>
      </c>
      <c r="J12" s="4">
        <f t="shared" si="0"/>
        <v>37</v>
      </c>
      <c r="K12">
        <v>96015</v>
      </c>
      <c r="L12" t="s">
        <v>4709</v>
      </c>
      <c r="M12" t="s">
        <v>168</v>
      </c>
      <c r="N12" s="6">
        <v>18.899999999999999</v>
      </c>
      <c r="O12">
        <f t="shared" si="5"/>
        <v>37.799999999999997</v>
      </c>
      <c r="P12" s="5">
        <f t="shared" si="1"/>
        <v>2.1621621621621546E-2</v>
      </c>
      <c r="Q12" s="5" t="s">
        <v>4708</v>
      </c>
      <c r="R12" s="6">
        <v>21.83</v>
      </c>
      <c r="S12">
        <f t="shared" si="2"/>
        <v>2</v>
      </c>
      <c r="T12">
        <f t="shared" si="3"/>
        <v>43.66</v>
      </c>
      <c r="U12">
        <f t="shared" si="4"/>
        <v>6.6599999999999966</v>
      </c>
      <c r="V12" s="5">
        <f t="shared" si="6"/>
        <v>0.17619047619047612</v>
      </c>
    </row>
    <row r="13" spans="1:22">
      <c r="A13" t="s">
        <v>4948</v>
      </c>
      <c r="B13" t="s">
        <v>4949</v>
      </c>
      <c r="C13" t="s">
        <v>1201</v>
      </c>
      <c r="D13" s="6">
        <v>17.71</v>
      </c>
      <c r="E13" s="4">
        <v>1</v>
      </c>
      <c r="F13">
        <v>18</v>
      </c>
      <c r="G13">
        <v>264.39999999999998</v>
      </c>
      <c r="H13" t="s">
        <v>195</v>
      </c>
      <c r="I13" s="2" t="s">
        <v>216</v>
      </c>
      <c r="J13" s="4">
        <f t="shared" si="0"/>
        <v>318.78000000000003</v>
      </c>
      <c r="K13">
        <v>96101</v>
      </c>
      <c r="L13" t="s">
        <v>4950</v>
      </c>
      <c r="M13" t="s">
        <v>168</v>
      </c>
      <c r="N13" s="6">
        <v>13.899999999999999</v>
      </c>
      <c r="O13">
        <f t="shared" si="5"/>
        <v>250.2</v>
      </c>
      <c r="P13" s="5">
        <f t="shared" si="1"/>
        <v>-0.21513269339356306</v>
      </c>
      <c r="Q13" s="5" t="s">
        <v>4951</v>
      </c>
      <c r="R13" s="6">
        <v>15.59</v>
      </c>
      <c r="S13">
        <f t="shared" si="2"/>
        <v>18</v>
      </c>
      <c r="T13">
        <f t="shared" si="3"/>
        <v>280.62</v>
      </c>
      <c r="U13">
        <f t="shared" si="4"/>
        <v>16.220000000000027</v>
      </c>
      <c r="V13" s="5">
        <f t="shared" si="6"/>
        <v>6.4828137490008111E-2</v>
      </c>
    </row>
    <row r="14" spans="1:22">
      <c r="A14" t="s">
        <v>4948</v>
      </c>
      <c r="B14" t="s">
        <v>4949</v>
      </c>
      <c r="C14" t="s">
        <v>83</v>
      </c>
      <c r="D14" s="6">
        <v>1.93</v>
      </c>
      <c r="E14" s="4">
        <v>1</v>
      </c>
      <c r="F14">
        <v>245</v>
      </c>
      <c r="G14">
        <v>430.67</v>
      </c>
      <c r="H14" t="s">
        <v>197</v>
      </c>
      <c r="I14" s="2" t="s">
        <v>216</v>
      </c>
      <c r="J14" s="4">
        <f t="shared" si="0"/>
        <v>472.84999999999997</v>
      </c>
      <c r="K14">
        <v>96101</v>
      </c>
      <c r="L14" t="s">
        <v>4950</v>
      </c>
      <c r="M14" t="s">
        <v>168</v>
      </c>
      <c r="N14" s="6">
        <v>1.39</v>
      </c>
      <c r="O14">
        <f t="shared" si="5"/>
        <v>340.54999999999995</v>
      </c>
      <c r="P14" s="5">
        <f t="shared" si="1"/>
        <v>-0.27979274611398969</v>
      </c>
      <c r="Q14" s="5" t="s">
        <v>4951</v>
      </c>
      <c r="R14" s="6">
        <v>1.5589999999999999</v>
      </c>
      <c r="S14">
        <f t="shared" si="2"/>
        <v>245</v>
      </c>
      <c r="T14">
        <f t="shared" si="3"/>
        <v>381.95499999999998</v>
      </c>
      <c r="U14">
        <f t="shared" si="4"/>
        <v>-48.715000000000032</v>
      </c>
      <c r="V14" s="5">
        <f t="shared" si="6"/>
        <v>-0.14304801057113503</v>
      </c>
    </row>
    <row r="15" spans="1:22" hidden="1">
      <c r="A15" t="s">
        <v>4952</v>
      </c>
      <c r="B15" t="s">
        <v>4953</v>
      </c>
      <c r="C15" t="s">
        <v>1233</v>
      </c>
      <c r="D15" s="4">
        <v>17.87</v>
      </c>
      <c r="E15" s="4">
        <v>1</v>
      </c>
      <c r="F15">
        <v>1</v>
      </c>
      <c r="G15">
        <v>17.87</v>
      </c>
      <c r="H15" t="s">
        <v>197</v>
      </c>
      <c r="I15" s="2" t="s">
        <v>1233</v>
      </c>
      <c r="J15" s="4">
        <f t="shared" si="0"/>
        <v>17.87</v>
      </c>
      <c r="K15" t="s">
        <v>1233</v>
      </c>
      <c r="L15" t="s">
        <v>4954</v>
      </c>
      <c r="M15" t="s">
        <v>229</v>
      </c>
      <c r="N15">
        <v>15.45</v>
      </c>
      <c r="O15">
        <f t="shared" si="5"/>
        <v>15.45</v>
      </c>
      <c r="P15" s="5">
        <f t="shared" si="1"/>
        <v>-0.1354224958030219</v>
      </c>
      <c r="Q15" s="5"/>
      <c r="R15" t="e">
        <v>#N/A</v>
      </c>
      <c r="S15">
        <f t="shared" si="2"/>
        <v>1</v>
      </c>
      <c r="T15" t="e">
        <f t="shared" si="3"/>
        <v>#N/A</v>
      </c>
      <c r="U15" t="e">
        <f t="shared" si="4"/>
        <v>#N/A</v>
      </c>
      <c r="V15" s="5" t="e">
        <f t="shared" si="6"/>
        <v>#N/A</v>
      </c>
    </row>
    <row r="16" spans="1:22">
      <c r="A16" t="s">
        <v>4955</v>
      </c>
      <c r="B16" t="s">
        <v>4956</v>
      </c>
      <c r="C16" t="s">
        <v>1604</v>
      </c>
      <c r="D16" s="6">
        <v>24.07</v>
      </c>
      <c r="E16" s="4">
        <v>1</v>
      </c>
      <c r="F16">
        <v>1</v>
      </c>
      <c r="G16">
        <v>23.57</v>
      </c>
      <c r="H16" t="s">
        <v>156</v>
      </c>
      <c r="I16" s="2" t="s">
        <v>1604</v>
      </c>
      <c r="J16" s="4">
        <f t="shared" si="0"/>
        <v>24.07</v>
      </c>
      <c r="K16" t="s">
        <v>1604</v>
      </c>
      <c r="L16" t="s">
        <v>4957</v>
      </c>
      <c r="M16" t="s">
        <v>158</v>
      </c>
      <c r="N16" s="6">
        <v>29.55</v>
      </c>
      <c r="O16">
        <f t="shared" si="5"/>
        <v>29.55</v>
      </c>
      <c r="P16" s="5">
        <f t="shared" si="1"/>
        <v>0.2276692978811799</v>
      </c>
      <c r="Q16" s="5" t="s">
        <v>4958</v>
      </c>
      <c r="R16" s="6">
        <v>5.41</v>
      </c>
      <c r="S16">
        <f t="shared" si="2"/>
        <v>1</v>
      </c>
      <c r="T16">
        <f t="shared" si="3"/>
        <v>5.41</v>
      </c>
      <c r="U16">
        <f>T16-G16</f>
        <v>-18.16</v>
      </c>
      <c r="V16" s="5">
        <f t="shared" si="6"/>
        <v>-0.61455160744500847</v>
      </c>
    </row>
    <row r="17" spans="1:22">
      <c r="A17" t="s">
        <v>4959</v>
      </c>
      <c r="B17" t="s">
        <v>4960</v>
      </c>
      <c r="C17" t="s">
        <v>111</v>
      </c>
      <c r="D17" s="6">
        <v>18.07</v>
      </c>
      <c r="E17" s="4">
        <v>1</v>
      </c>
      <c r="F17">
        <v>80</v>
      </c>
      <c r="G17">
        <v>1441.3</v>
      </c>
      <c r="H17" t="s">
        <v>195</v>
      </c>
      <c r="I17" s="2" t="s">
        <v>111</v>
      </c>
      <c r="J17" s="4">
        <f t="shared" si="0"/>
        <v>1445.6</v>
      </c>
      <c r="K17" t="s">
        <v>111</v>
      </c>
      <c r="L17" t="s">
        <v>112</v>
      </c>
      <c r="M17" t="s">
        <v>245</v>
      </c>
      <c r="N17" s="6">
        <v>13.1</v>
      </c>
      <c r="O17">
        <f t="shared" si="5"/>
        <v>1048</v>
      </c>
      <c r="P17" s="5">
        <f t="shared" si="1"/>
        <v>-0.27504150525733256</v>
      </c>
      <c r="Q17" s="5" t="s">
        <v>4961</v>
      </c>
      <c r="R17" s="6">
        <v>19.309999999999999</v>
      </c>
      <c r="S17">
        <f t="shared" si="2"/>
        <v>80</v>
      </c>
      <c r="T17">
        <f t="shared" si="3"/>
        <v>1544.8</v>
      </c>
      <c r="U17">
        <f t="shared" si="4"/>
        <v>103.5</v>
      </c>
      <c r="V17" s="5">
        <f t="shared" si="6"/>
        <v>9.8759541984732829E-2</v>
      </c>
    </row>
    <row r="18" spans="1:22" hidden="1">
      <c r="A18" t="s">
        <v>4962</v>
      </c>
      <c r="B18" t="s">
        <v>4963</v>
      </c>
      <c r="C18" t="s">
        <v>1800</v>
      </c>
      <c r="D18" s="4">
        <v>26.86</v>
      </c>
      <c r="E18" s="4">
        <v>1</v>
      </c>
      <c r="F18">
        <v>28</v>
      </c>
      <c r="G18">
        <v>719.88</v>
      </c>
      <c r="H18" t="s">
        <v>4964</v>
      </c>
      <c r="I18" s="2" t="s">
        <v>792</v>
      </c>
      <c r="J18" s="4">
        <f t="shared" si="0"/>
        <v>752.07999999999993</v>
      </c>
      <c r="K18">
        <v>97113</v>
      </c>
      <c r="L18" t="s">
        <v>4873</v>
      </c>
      <c r="M18" t="s">
        <v>161</v>
      </c>
      <c r="N18">
        <v>24.900000000000002</v>
      </c>
      <c r="O18">
        <f t="shared" si="5"/>
        <v>697.2</v>
      </c>
      <c r="P18" s="5">
        <f t="shared" si="1"/>
        <v>-7.297096053611303E-2</v>
      </c>
      <c r="Q18" s="5" t="s">
        <v>4874</v>
      </c>
      <c r="R18">
        <v>15.600000000000001</v>
      </c>
      <c r="S18">
        <f t="shared" si="2"/>
        <v>28</v>
      </c>
      <c r="T18">
        <f t="shared" si="3"/>
        <v>436.80000000000007</v>
      </c>
      <c r="U18">
        <f t="shared" si="4"/>
        <v>-283.07999999999993</v>
      </c>
      <c r="V18" s="5">
        <f t="shared" si="6"/>
        <v>-0.40602409638554204</v>
      </c>
    </row>
    <row r="19" spans="1:22">
      <c r="A19" t="s">
        <v>4962</v>
      </c>
      <c r="B19" t="s">
        <v>4965</v>
      </c>
      <c r="C19" t="s">
        <v>987</v>
      </c>
      <c r="D19" s="6">
        <v>11.03</v>
      </c>
      <c r="E19" s="4">
        <v>1</v>
      </c>
      <c r="F19">
        <v>6</v>
      </c>
      <c r="G19">
        <v>56.58</v>
      </c>
      <c r="H19" t="s">
        <v>177</v>
      </c>
      <c r="I19" s="2" t="s">
        <v>792</v>
      </c>
      <c r="J19" s="4">
        <f t="shared" si="0"/>
        <v>66.179999999999993</v>
      </c>
      <c r="K19">
        <v>97113</v>
      </c>
      <c r="L19" t="s">
        <v>4873</v>
      </c>
      <c r="M19" t="s">
        <v>161</v>
      </c>
      <c r="N19" s="6">
        <v>8.3000000000000007</v>
      </c>
      <c r="O19">
        <f t="shared" si="5"/>
        <v>49.800000000000004</v>
      </c>
      <c r="P19" s="5">
        <f t="shared" si="1"/>
        <v>-0.24750679963735253</v>
      </c>
      <c r="Q19" s="5" t="s">
        <v>4874</v>
      </c>
      <c r="R19" s="6">
        <v>10.4</v>
      </c>
      <c r="S19">
        <f t="shared" si="2"/>
        <v>6</v>
      </c>
      <c r="T19">
        <f t="shared" si="3"/>
        <v>62.400000000000006</v>
      </c>
      <c r="U19">
        <f t="shared" si="4"/>
        <v>5.8200000000000074</v>
      </c>
      <c r="V19" s="5">
        <f t="shared" si="6"/>
        <v>0.11686746987951821</v>
      </c>
    </row>
    <row r="20" spans="1:22">
      <c r="A20" t="s">
        <v>4962</v>
      </c>
      <c r="B20" t="s">
        <v>4965</v>
      </c>
      <c r="C20" t="s">
        <v>793</v>
      </c>
      <c r="D20" s="6">
        <v>6.14</v>
      </c>
      <c r="E20" s="4">
        <v>1</v>
      </c>
      <c r="F20">
        <v>85</v>
      </c>
      <c r="G20">
        <v>493.36</v>
      </c>
      <c r="H20" t="s">
        <v>197</v>
      </c>
      <c r="I20" s="2" t="s">
        <v>792</v>
      </c>
      <c r="J20" s="4">
        <f t="shared" si="0"/>
        <v>521.9</v>
      </c>
      <c r="K20">
        <v>97113</v>
      </c>
      <c r="L20" t="s">
        <v>4873</v>
      </c>
      <c r="M20" t="s">
        <v>161</v>
      </c>
      <c r="N20" s="6">
        <v>4.1500000000000004</v>
      </c>
      <c r="O20">
        <f t="shared" si="5"/>
        <v>352.75000000000006</v>
      </c>
      <c r="P20" s="5">
        <f t="shared" si="1"/>
        <v>-0.32410423452768716</v>
      </c>
      <c r="Q20" s="5" t="s">
        <v>4874</v>
      </c>
      <c r="R20" s="6">
        <v>5.2</v>
      </c>
      <c r="S20">
        <f t="shared" si="2"/>
        <v>85</v>
      </c>
      <c r="T20">
        <f t="shared" si="3"/>
        <v>442</v>
      </c>
      <c r="U20">
        <f t="shared" si="4"/>
        <v>-51.360000000000014</v>
      </c>
      <c r="V20" s="5">
        <f t="shared" si="6"/>
        <v>-0.1455988660524451</v>
      </c>
    </row>
    <row r="21" spans="1:22">
      <c r="A21" t="s">
        <v>4962</v>
      </c>
      <c r="B21" t="s">
        <v>4966</v>
      </c>
      <c r="C21" t="s">
        <v>835</v>
      </c>
      <c r="D21" s="6">
        <v>6.86</v>
      </c>
      <c r="E21" s="4">
        <v>1</v>
      </c>
      <c r="F21">
        <v>22</v>
      </c>
      <c r="G21">
        <v>138.38</v>
      </c>
      <c r="H21" t="s">
        <v>4876</v>
      </c>
      <c r="I21" s="2" t="s">
        <v>792</v>
      </c>
      <c r="J21" s="4">
        <f t="shared" si="0"/>
        <v>150.92000000000002</v>
      </c>
      <c r="K21">
        <v>97113</v>
      </c>
      <c r="L21" t="s">
        <v>4873</v>
      </c>
      <c r="M21" t="s">
        <v>161</v>
      </c>
      <c r="N21" s="6">
        <v>4.1500000000000004</v>
      </c>
      <c r="O21">
        <f t="shared" si="5"/>
        <v>91.300000000000011</v>
      </c>
      <c r="P21" s="5">
        <f t="shared" si="1"/>
        <v>-0.39504373177842567</v>
      </c>
      <c r="Q21" s="5" t="s">
        <v>4874</v>
      </c>
      <c r="R21" s="6">
        <v>5.2</v>
      </c>
      <c r="S21">
        <f t="shared" si="2"/>
        <v>22</v>
      </c>
      <c r="T21">
        <f t="shared" si="3"/>
        <v>114.4</v>
      </c>
      <c r="U21">
        <f t="shared" si="4"/>
        <v>-23.97999999999999</v>
      </c>
      <c r="V21" s="5">
        <f t="shared" si="6"/>
        <v>-0.26265060240963839</v>
      </c>
    </row>
    <row r="22" spans="1:22" hidden="1">
      <c r="A22" t="s">
        <v>4967</v>
      </c>
      <c r="B22" t="s">
        <v>4968</v>
      </c>
      <c r="C22" t="s">
        <v>800</v>
      </c>
      <c r="D22" s="4">
        <v>6.63</v>
      </c>
      <c r="E22" s="4">
        <v>1</v>
      </c>
      <c r="F22">
        <v>139</v>
      </c>
      <c r="G22">
        <v>921.57</v>
      </c>
      <c r="H22" t="s">
        <v>253</v>
      </c>
      <c r="I22" s="2" t="s">
        <v>800</v>
      </c>
      <c r="J22" s="4">
        <f t="shared" si="0"/>
        <v>921.56999999999994</v>
      </c>
      <c r="K22" t="e">
        <v>#N/A</v>
      </c>
      <c r="L22" t="e">
        <v>#N/A</v>
      </c>
      <c r="M22" t="e">
        <v>#N/A</v>
      </c>
      <c r="N22" t="e">
        <v>#N/A</v>
      </c>
      <c r="O22" t="e">
        <f t="shared" si="5"/>
        <v>#N/A</v>
      </c>
      <c r="Q22" s="5"/>
      <c r="R22" t="e">
        <v>#N/A</v>
      </c>
      <c r="S22">
        <f t="shared" si="2"/>
        <v>139</v>
      </c>
      <c r="T22" t="e">
        <f t="shared" si="3"/>
        <v>#N/A</v>
      </c>
      <c r="U22" t="e">
        <f t="shared" si="4"/>
        <v>#N/A</v>
      </c>
      <c r="V22" s="5" t="e">
        <f t="shared" si="6"/>
        <v>#N/A</v>
      </c>
    </row>
    <row r="23" spans="1:22">
      <c r="A23" t="s">
        <v>4969</v>
      </c>
      <c r="B23" t="s">
        <v>4970</v>
      </c>
      <c r="C23" t="s">
        <v>113</v>
      </c>
      <c r="D23" s="6">
        <v>13.71</v>
      </c>
      <c r="E23" s="4">
        <v>1</v>
      </c>
      <c r="F23">
        <v>90</v>
      </c>
      <c r="G23">
        <v>1295.01</v>
      </c>
      <c r="H23" t="s">
        <v>195</v>
      </c>
      <c r="I23" s="2" t="s">
        <v>113</v>
      </c>
      <c r="J23" s="4">
        <f t="shared" si="0"/>
        <v>1233.9000000000001</v>
      </c>
      <c r="K23" t="s">
        <v>113</v>
      </c>
      <c r="L23" t="s">
        <v>114</v>
      </c>
      <c r="M23" t="s">
        <v>245</v>
      </c>
      <c r="N23" s="6">
        <v>8.31</v>
      </c>
      <c r="O23">
        <f t="shared" si="5"/>
        <v>747.90000000000009</v>
      </c>
      <c r="P23" s="5">
        <f t="shared" ref="P23:P41" si="7">(O23-J23)/J23</f>
        <v>-0.39387308533916848</v>
      </c>
      <c r="Q23" t="s">
        <v>4971</v>
      </c>
      <c r="R23" s="6">
        <v>8.32</v>
      </c>
      <c r="S23">
        <f t="shared" si="2"/>
        <v>90</v>
      </c>
      <c r="T23">
        <f t="shared" si="3"/>
        <v>748.80000000000007</v>
      </c>
      <c r="U23">
        <f t="shared" si="4"/>
        <v>-546.20999999999992</v>
      </c>
      <c r="V23" s="5">
        <f t="shared" si="6"/>
        <v>-0.73032490974729225</v>
      </c>
    </row>
    <row r="24" spans="1:22">
      <c r="A24" t="s">
        <v>4972</v>
      </c>
      <c r="B24" t="s">
        <v>4973</v>
      </c>
      <c r="C24" t="s">
        <v>642</v>
      </c>
      <c r="D24" s="6">
        <v>5.5</v>
      </c>
      <c r="E24" s="4">
        <v>1</v>
      </c>
      <c r="F24">
        <v>1</v>
      </c>
      <c r="G24">
        <v>5.5</v>
      </c>
      <c r="H24" t="s">
        <v>197</v>
      </c>
      <c r="I24" s="2" t="s">
        <v>2649</v>
      </c>
      <c r="J24" s="4">
        <f t="shared" si="0"/>
        <v>5.5</v>
      </c>
      <c r="K24" t="s">
        <v>2649</v>
      </c>
      <c r="L24" t="s">
        <v>4870</v>
      </c>
      <c r="M24" t="s">
        <v>186</v>
      </c>
      <c r="N24" s="6">
        <v>2.3940000000000001</v>
      </c>
      <c r="O24">
        <f t="shared" si="5"/>
        <v>2.3940000000000001</v>
      </c>
      <c r="P24" s="5">
        <f t="shared" si="7"/>
        <v>-0.56472727272727274</v>
      </c>
      <c r="Q24" t="s">
        <v>4871</v>
      </c>
      <c r="R24" s="6">
        <v>4.93</v>
      </c>
      <c r="S24">
        <f t="shared" si="2"/>
        <v>1</v>
      </c>
      <c r="T24">
        <f t="shared" si="3"/>
        <v>4.93</v>
      </c>
      <c r="U24">
        <f t="shared" si="4"/>
        <v>-0.57000000000000028</v>
      </c>
      <c r="V24" s="5">
        <f t="shared" si="6"/>
        <v>-0.23809523809523819</v>
      </c>
    </row>
    <row r="25" spans="1:22">
      <c r="A25" t="s">
        <v>4974</v>
      </c>
      <c r="B25" t="s">
        <v>4975</v>
      </c>
      <c r="C25" t="s">
        <v>32</v>
      </c>
      <c r="D25" s="6">
        <v>3.2</v>
      </c>
      <c r="E25" s="4">
        <v>1</v>
      </c>
      <c r="F25">
        <v>995</v>
      </c>
      <c r="G25">
        <v>2965.82</v>
      </c>
      <c r="H25" t="s">
        <v>156</v>
      </c>
      <c r="I25" s="2" t="s">
        <v>164</v>
      </c>
      <c r="J25" s="4">
        <f t="shared" si="0"/>
        <v>3184</v>
      </c>
      <c r="K25">
        <v>96193</v>
      </c>
      <c r="L25" t="s">
        <v>33</v>
      </c>
      <c r="M25" t="s">
        <v>158</v>
      </c>
      <c r="N25" s="6">
        <v>4.53</v>
      </c>
      <c r="O25">
        <f t="shared" si="5"/>
        <v>4507.3500000000004</v>
      </c>
      <c r="P25" s="5">
        <f t="shared" si="7"/>
        <v>0.41562500000000013</v>
      </c>
      <c r="Q25" s="5" t="s">
        <v>4976</v>
      </c>
      <c r="R25" s="6">
        <v>2.4000000000000004</v>
      </c>
      <c r="S25">
        <f t="shared" si="2"/>
        <v>995</v>
      </c>
      <c r="T25">
        <f t="shared" si="3"/>
        <v>2388.0000000000005</v>
      </c>
      <c r="U25">
        <f t="shared" si="4"/>
        <v>-577.81999999999971</v>
      </c>
      <c r="V25" s="5">
        <f t="shared" si="6"/>
        <v>-0.12819505918111521</v>
      </c>
    </row>
    <row r="26" spans="1:22">
      <c r="A26" t="s">
        <v>4974</v>
      </c>
      <c r="B26" t="s">
        <v>4977</v>
      </c>
      <c r="C26" t="s">
        <v>1953</v>
      </c>
      <c r="D26" s="6">
        <v>34.07</v>
      </c>
      <c r="E26" s="4">
        <v>1</v>
      </c>
      <c r="F26">
        <v>16</v>
      </c>
      <c r="G26">
        <v>539.71</v>
      </c>
      <c r="H26" t="s">
        <v>4978</v>
      </c>
      <c r="I26" s="2" t="s">
        <v>164</v>
      </c>
      <c r="J26" s="4">
        <f t="shared" si="0"/>
        <v>545.12</v>
      </c>
      <c r="K26">
        <v>96193</v>
      </c>
      <c r="L26" t="s">
        <v>33</v>
      </c>
      <c r="M26" t="s">
        <v>158</v>
      </c>
      <c r="N26" s="6">
        <v>30.2</v>
      </c>
      <c r="O26">
        <f t="shared" si="5"/>
        <v>483.2</v>
      </c>
      <c r="P26" s="5">
        <f t="shared" si="7"/>
        <v>-0.11358966832990904</v>
      </c>
      <c r="Q26" t="s">
        <v>4979</v>
      </c>
      <c r="R26" s="6">
        <v>36.380000000000003</v>
      </c>
      <c r="S26">
        <f t="shared" si="2"/>
        <v>16</v>
      </c>
      <c r="T26">
        <f t="shared" si="3"/>
        <v>582.08000000000004</v>
      </c>
      <c r="U26">
        <f t="shared" si="4"/>
        <v>42.370000000000005</v>
      </c>
      <c r="V26" s="5">
        <f t="shared" si="6"/>
        <v>8.7686258278145704E-2</v>
      </c>
    </row>
    <row r="27" spans="1:22">
      <c r="A27" t="s">
        <v>4974</v>
      </c>
      <c r="B27" t="s">
        <v>4977</v>
      </c>
      <c r="C27" t="s">
        <v>30</v>
      </c>
      <c r="D27" s="6">
        <v>29.29</v>
      </c>
      <c r="E27" s="4">
        <v>1</v>
      </c>
      <c r="F27">
        <v>20</v>
      </c>
      <c r="G27">
        <v>593.08000000000004</v>
      </c>
      <c r="H27" t="s">
        <v>4980</v>
      </c>
      <c r="I27" s="2" t="s">
        <v>164</v>
      </c>
      <c r="J27" s="4">
        <f t="shared" si="0"/>
        <v>585.79999999999995</v>
      </c>
      <c r="K27">
        <v>96193</v>
      </c>
      <c r="L27" t="s">
        <v>33</v>
      </c>
      <c r="M27" t="s">
        <v>158</v>
      </c>
      <c r="N27" s="6">
        <v>22.650000000000002</v>
      </c>
      <c r="O27">
        <f t="shared" si="5"/>
        <v>453.00000000000006</v>
      </c>
      <c r="P27" s="5">
        <f t="shared" si="7"/>
        <v>-0.22669853192215758</v>
      </c>
      <c r="Q27" t="s">
        <v>4979</v>
      </c>
      <c r="R27" s="6">
        <v>36.380000000000003</v>
      </c>
      <c r="S27">
        <f t="shared" si="2"/>
        <v>20</v>
      </c>
      <c r="T27">
        <f t="shared" si="3"/>
        <v>727.6</v>
      </c>
      <c r="U27">
        <f t="shared" si="4"/>
        <v>134.51999999999998</v>
      </c>
      <c r="V27" s="5">
        <f t="shared" si="6"/>
        <v>0.29695364238410588</v>
      </c>
    </row>
    <row r="28" spans="1:22">
      <c r="A28" t="s">
        <v>4981</v>
      </c>
      <c r="B28" t="s">
        <v>4982</v>
      </c>
      <c r="C28" t="s">
        <v>34</v>
      </c>
      <c r="D28" s="6">
        <v>2.14</v>
      </c>
      <c r="E28" s="4">
        <v>1</v>
      </c>
      <c r="F28">
        <v>384</v>
      </c>
      <c r="G28">
        <v>780.34</v>
      </c>
      <c r="H28" t="s">
        <v>197</v>
      </c>
      <c r="I28" s="2" t="s">
        <v>167</v>
      </c>
      <c r="J28" s="4">
        <f t="shared" si="0"/>
        <v>821.76</v>
      </c>
      <c r="K28">
        <v>97701</v>
      </c>
      <c r="L28" t="s">
        <v>35</v>
      </c>
      <c r="M28" t="s">
        <v>168</v>
      </c>
      <c r="N28" s="6">
        <v>2.27</v>
      </c>
      <c r="O28">
        <f t="shared" si="5"/>
        <v>871.68000000000006</v>
      </c>
      <c r="P28" s="5">
        <f t="shared" si="7"/>
        <v>6.0747663551401959E-2</v>
      </c>
      <c r="Q28" t="s">
        <v>4983</v>
      </c>
      <c r="R28" s="6">
        <v>2.27</v>
      </c>
      <c r="S28">
        <f t="shared" si="2"/>
        <v>384</v>
      </c>
      <c r="T28">
        <f t="shared" si="3"/>
        <v>871.68000000000006</v>
      </c>
      <c r="U28">
        <f t="shared" si="4"/>
        <v>91.340000000000032</v>
      </c>
      <c r="V28" s="5">
        <f t="shared" si="6"/>
        <v>0.10478616005873718</v>
      </c>
    </row>
    <row r="29" spans="1:22">
      <c r="A29" t="s">
        <v>4981</v>
      </c>
      <c r="B29" t="s">
        <v>4984</v>
      </c>
      <c r="C29" t="s">
        <v>1464</v>
      </c>
      <c r="D29" s="6">
        <v>19.670000000000002</v>
      </c>
      <c r="E29" s="4">
        <v>1</v>
      </c>
      <c r="F29">
        <v>18</v>
      </c>
      <c r="G29">
        <v>328.67</v>
      </c>
      <c r="H29" t="s">
        <v>4711</v>
      </c>
      <c r="I29" s="2" t="s">
        <v>167</v>
      </c>
      <c r="J29" s="4">
        <f t="shared" si="0"/>
        <v>354.06000000000006</v>
      </c>
      <c r="K29">
        <v>97701</v>
      </c>
      <c r="L29" t="s">
        <v>35</v>
      </c>
      <c r="M29" t="s">
        <v>168</v>
      </c>
      <c r="N29" s="6">
        <v>15.6</v>
      </c>
      <c r="O29">
        <f t="shared" si="5"/>
        <v>280.8</v>
      </c>
      <c r="P29" s="5">
        <f t="shared" si="7"/>
        <v>-0.20691408235892231</v>
      </c>
      <c r="Q29" s="5" t="s">
        <v>4712</v>
      </c>
      <c r="R29" s="6">
        <v>22.66</v>
      </c>
      <c r="S29">
        <f t="shared" si="2"/>
        <v>18</v>
      </c>
      <c r="T29">
        <f t="shared" si="3"/>
        <v>407.88</v>
      </c>
      <c r="U29">
        <f t="shared" si="4"/>
        <v>79.20999999999998</v>
      </c>
      <c r="V29" s="5">
        <f t="shared" si="6"/>
        <v>0.28208689458689451</v>
      </c>
    </row>
    <row r="30" spans="1:22">
      <c r="A30" t="s">
        <v>4981</v>
      </c>
      <c r="B30" t="s">
        <v>4982</v>
      </c>
      <c r="C30" t="s">
        <v>617</v>
      </c>
      <c r="D30" s="6">
        <v>4.79</v>
      </c>
      <c r="E30" s="4">
        <v>1</v>
      </c>
      <c r="F30">
        <v>36</v>
      </c>
      <c r="G30">
        <v>153.94</v>
      </c>
      <c r="H30" t="s">
        <v>197</v>
      </c>
      <c r="I30" s="2" t="s">
        <v>167</v>
      </c>
      <c r="J30" s="4">
        <f t="shared" si="0"/>
        <v>172.44</v>
      </c>
      <c r="K30">
        <v>97701</v>
      </c>
      <c r="L30" t="s">
        <v>35</v>
      </c>
      <c r="M30" t="s">
        <v>168</v>
      </c>
      <c r="N30" s="6">
        <v>2.27</v>
      </c>
      <c r="O30">
        <f t="shared" si="5"/>
        <v>81.72</v>
      </c>
      <c r="P30" s="5">
        <f t="shared" si="7"/>
        <v>-0.52609603340292277</v>
      </c>
      <c r="Q30" t="s">
        <v>4985</v>
      </c>
      <c r="R30" s="6">
        <v>2.7</v>
      </c>
      <c r="S30">
        <f t="shared" si="2"/>
        <v>36</v>
      </c>
      <c r="T30">
        <f t="shared" si="3"/>
        <v>97.2</v>
      </c>
      <c r="U30">
        <f t="shared" si="4"/>
        <v>-56.739999999999995</v>
      </c>
      <c r="V30" s="5">
        <f t="shared" si="6"/>
        <v>-0.69432207537934409</v>
      </c>
    </row>
    <row r="31" spans="1:22">
      <c r="A31" t="s">
        <v>4986</v>
      </c>
      <c r="B31" t="s">
        <v>4987</v>
      </c>
      <c r="C31" t="s">
        <v>48</v>
      </c>
      <c r="D31" s="6">
        <v>13.93</v>
      </c>
      <c r="E31" s="4">
        <v>1</v>
      </c>
      <c r="F31">
        <v>169</v>
      </c>
      <c r="G31">
        <v>2272.02</v>
      </c>
      <c r="H31" t="s">
        <v>184</v>
      </c>
      <c r="I31" s="2" t="s">
        <v>185</v>
      </c>
      <c r="J31" s="4">
        <f t="shared" si="0"/>
        <v>2354.17</v>
      </c>
      <c r="K31">
        <v>98020</v>
      </c>
      <c r="L31" t="s">
        <v>49</v>
      </c>
      <c r="M31" t="s">
        <v>186</v>
      </c>
      <c r="N31" s="6">
        <v>9.3000000000000007</v>
      </c>
      <c r="O31">
        <f t="shared" si="5"/>
        <v>1571.7</v>
      </c>
      <c r="P31" s="5">
        <f t="shared" si="7"/>
        <v>-0.33237616654702085</v>
      </c>
      <c r="Q31" s="5" t="s">
        <v>4988</v>
      </c>
      <c r="R31" s="6">
        <v>10.925000000000001</v>
      </c>
      <c r="S31">
        <f t="shared" si="2"/>
        <v>169</v>
      </c>
      <c r="T31">
        <f t="shared" si="3"/>
        <v>1846.325</v>
      </c>
      <c r="U31">
        <f t="shared" si="4"/>
        <v>-425.69499999999994</v>
      </c>
      <c r="V31" s="5">
        <f t="shared" si="6"/>
        <v>-0.27085003499395555</v>
      </c>
    </row>
    <row r="32" spans="1:22">
      <c r="A32" t="s">
        <v>4986</v>
      </c>
      <c r="B32" t="s">
        <v>4987</v>
      </c>
      <c r="C32" t="s">
        <v>50</v>
      </c>
      <c r="D32" s="6">
        <v>5.71</v>
      </c>
      <c r="E32" s="4">
        <v>1</v>
      </c>
      <c r="F32">
        <v>248</v>
      </c>
      <c r="G32">
        <v>1345.35</v>
      </c>
      <c r="H32" t="s">
        <v>177</v>
      </c>
      <c r="I32" s="2" t="s">
        <v>185</v>
      </c>
      <c r="J32" s="4">
        <f t="shared" si="0"/>
        <v>1416.08</v>
      </c>
      <c r="K32">
        <v>98020</v>
      </c>
      <c r="L32" t="s">
        <v>49</v>
      </c>
      <c r="M32" t="s">
        <v>186</v>
      </c>
      <c r="N32" s="6">
        <v>3.72</v>
      </c>
      <c r="O32">
        <f t="shared" si="5"/>
        <v>922.56000000000006</v>
      </c>
      <c r="P32" s="5">
        <f t="shared" si="7"/>
        <v>-0.34851138353765315</v>
      </c>
      <c r="Q32" s="5" t="s">
        <v>4988</v>
      </c>
      <c r="R32" s="6">
        <v>4.37</v>
      </c>
      <c r="S32">
        <f t="shared" si="2"/>
        <v>248</v>
      </c>
      <c r="T32">
        <f t="shared" si="3"/>
        <v>1083.76</v>
      </c>
      <c r="U32">
        <f t="shared" si="4"/>
        <v>-261.58999999999992</v>
      </c>
      <c r="V32" s="5">
        <f t="shared" si="6"/>
        <v>-0.28354795352063811</v>
      </c>
    </row>
    <row r="33" spans="1:22">
      <c r="A33" t="s">
        <v>4989</v>
      </c>
      <c r="B33" t="s">
        <v>4990</v>
      </c>
      <c r="C33" t="s">
        <v>138</v>
      </c>
      <c r="D33" s="6">
        <v>11.21</v>
      </c>
      <c r="E33" s="4">
        <v>1</v>
      </c>
      <c r="F33">
        <v>96</v>
      </c>
      <c r="G33">
        <v>997.57</v>
      </c>
      <c r="H33" t="s">
        <v>184</v>
      </c>
      <c r="I33" s="2" t="s">
        <v>268</v>
      </c>
      <c r="J33" s="4">
        <f t="shared" si="0"/>
        <v>1076.1600000000001</v>
      </c>
      <c r="K33" t="s">
        <v>138</v>
      </c>
      <c r="L33" t="s">
        <v>139</v>
      </c>
      <c r="M33" t="s">
        <v>186</v>
      </c>
      <c r="N33" s="6">
        <v>9.31</v>
      </c>
      <c r="O33">
        <f t="shared" si="5"/>
        <v>893.76</v>
      </c>
      <c r="P33" s="5">
        <f t="shared" si="7"/>
        <v>-0.16949152542372889</v>
      </c>
      <c r="Q33" s="5" t="s">
        <v>4991</v>
      </c>
      <c r="R33" s="6">
        <v>10.4</v>
      </c>
      <c r="S33">
        <f t="shared" si="2"/>
        <v>96</v>
      </c>
      <c r="T33">
        <f t="shared" si="3"/>
        <v>998.40000000000009</v>
      </c>
      <c r="U33">
        <f t="shared" si="4"/>
        <v>0.83000000000004093</v>
      </c>
      <c r="V33" s="5">
        <f t="shared" si="6"/>
        <v>9.2866093805948013E-4</v>
      </c>
    </row>
    <row r="34" spans="1:22">
      <c r="A34" t="s">
        <v>4992</v>
      </c>
      <c r="B34" t="s">
        <v>4993</v>
      </c>
      <c r="C34" t="s">
        <v>404</v>
      </c>
      <c r="D34" s="6">
        <v>2.14</v>
      </c>
      <c r="E34" s="4">
        <v>1</v>
      </c>
      <c r="F34">
        <v>1</v>
      </c>
      <c r="G34">
        <v>2.04</v>
      </c>
      <c r="H34" t="s">
        <v>197</v>
      </c>
      <c r="I34" s="2" t="s">
        <v>403</v>
      </c>
      <c r="J34" s="4">
        <f t="shared" si="0"/>
        <v>2.14</v>
      </c>
      <c r="K34">
        <v>97704</v>
      </c>
      <c r="L34" t="s">
        <v>405</v>
      </c>
      <c r="M34" t="s">
        <v>168</v>
      </c>
      <c r="N34" s="6">
        <v>2.27</v>
      </c>
      <c r="O34">
        <f t="shared" si="5"/>
        <v>2.27</v>
      </c>
      <c r="P34" s="5">
        <f t="shared" si="7"/>
        <v>6.0747663551401813E-2</v>
      </c>
      <c r="Q34" s="5" t="s">
        <v>4994</v>
      </c>
      <c r="R34" s="6">
        <v>2.7</v>
      </c>
      <c r="S34">
        <f t="shared" si="2"/>
        <v>1</v>
      </c>
      <c r="T34">
        <f t="shared" si="3"/>
        <v>2.7</v>
      </c>
      <c r="U34">
        <f t="shared" si="4"/>
        <v>0.66000000000000014</v>
      </c>
      <c r="V34" s="5">
        <f t="shared" si="6"/>
        <v>0.29074889867841414</v>
      </c>
    </row>
    <row r="35" spans="1:22">
      <c r="A35" t="s">
        <v>4995</v>
      </c>
      <c r="B35" t="s">
        <v>4996</v>
      </c>
      <c r="C35" t="s">
        <v>1220</v>
      </c>
      <c r="D35" s="6">
        <v>17.5</v>
      </c>
      <c r="E35" s="4">
        <v>1</v>
      </c>
      <c r="F35">
        <v>17</v>
      </c>
      <c r="G35">
        <v>284.95</v>
      </c>
      <c r="H35" t="s">
        <v>197</v>
      </c>
      <c r="I35" s="2" t="s">
        <v>1219</v>
      </c>
      <c r="J35" s="4">
        <f t="shared" si="0"/>
        <v>297.5</v>
      </c>
      <c r="K35">
        <v>97065</v>
      </c>
      <c r="L35" t="s">
        <v>4714</v>
      </c>
      <c r="M35" t="s">
        <v>4715</v>
      </c>
      <c r="N35" s="6">
        <v>14.53</v>
      </c>
      <c r="O35">
        <f t="shared" si="5"/>
        <v>247.01</v>
      </c>
      <c r="P35" s="5">
        <f t="shared" si="7"/>
        <v>-0.16971428571428573</v>
      </c>
      <c r="Q35" t="s">
        <v>4716</v>
      </c>
      <c r="R35" s="6">
        <v>22.87</v>
      </c>
      <c r="S35">
        <f t="shared" si="2"/>
        <v>17</v>
      </c>
      <c r="T35">
        <f t="shared" si="3"/>
        <v>388.79</v>
      </c>
      <c r="U35">
        <f t="shared" si="4"/>
        <v>103.84000000000003</v>
      </c>
      <c r="V35" s="5">
        <f t="shared" si="6"/>
        <v>0.42038783854904677</v>
      </c>
    </row>
    <row r="36" spans="1:22">
      <c r="A36" t="s">
        <v>4997</v>
      </c>
      <c r="B36" t="s">
        <v>4998</v>
      </c>
      <c r="C36" t="s">
        <v>331</v>
      </c>
      <c r="D36" s="6">
        <v>1.57</v>
      </c>
      <c r="E36" s="4">
        <v>1</v>
      </c>
      <c r="F36">
        <v>75</v>
      </c>
      <c r="G36">
        <v>120.7</v>
      </c>
      <c r="H36" t="s">
        <v>197</v>
      </c>
      <c r="I36" s="2" t="s">
        <v>330</v>
      </c>
      <c r="J36" s="4">
        <f t="shared" si="0"/>
        <v>117.75</v>
      </c>
      <c r="K36">
        <v>96019</v>
      </c>
      <c r="L36" t="s">
        <v>4718</v>
      </c>
      <c r="M36" t="s">
        <v>168</v>
      </c>
      <c r="N36" s="6">
        <v>0.97</v>
      </c>
      <c r="O36">
        <f t="shared" si="5"/>
        <v>72.75</v>
      </c>
      <c r="P36" s="5">
        <f t="shared" si="7"/>
        <v>-0.38216560509554143</v>
      </c>
      <c r="Q36" s="5" t="s">
        <v>4719</v>
      </c>
      <c r="R36" s="6">
        <v>1.091</v>
      </c>
      <c r="S36">
        <f t="shared" si="2"/>
        <v>75</v>
      </c>
      <c r="T36">
        <f t="shared" si="3"/>
        <v>81.825000000000003</v>
      </c>
      <c r="U36">
        <f t="shared" si="4"/>
        <v>-38.875</v>
      </c>
      <c r="V36" s="5">
        <f t="shared" si="6"/>
        <v>-0.53436426116838487</v>
      </c>
    </row>
    <row r="37" spans="1:22" hidden="1">
      <c r="A37" t="s">
        <v>4997</v>
      </c>
      <c r="B37" t="s">
        <v>4999</v>
      </c>
      <c r="C37" t="s">
        <v>949</v>
      </c>
      <c r="D37" s="4">
        <v>9.7899999999999991</v>
      </c>
      <c r="E37" s="4">
        <v>1</v>
      </c>
      <c r="F37">
        <v>3</v>
      </c>
      <c r="G37">
        <v>27</v>
      </c>
      <c r="H37" t="s">
        <v>174</v>
      </c>
      <c r="I37" s="2" t="s">
        <v>330</v>
      </c>
      <c r="J37" s="4">
        <f t="shared" si="0"/>
        <v>29.369999999999997</v>
      </c>
      <c r="K37">
        <v>96019</v>
      </c>
      <c r="L37" t="s">
        <v>4718</v>
      </c>
      <c r="M37" t="s">
        <v>168</v>
      </c>
      <c r="N37">
        <v>9.6999999999999993</v>
      </c>
      <c r="O37">
        <f t="shared" si="5"/>
        <v>29.099999999999998</v>
      </c>
      <c r="P37" s="5">
        <f t="shared" si="7"/>
        <v>-9.1930541368743478E-3</v>
      </c>
      <c r="Q37" s="5" t="s">
        <v>4719</v>
      </c>
      <c r="R37">
        <v>10.91</v>
      </c>
      <c r="S37">
        <f t="shared" si="2"/>
        <v>3</v>
      </c>
      <c r="T37">
        <f t="shared" si="3"/>
        <v>32.730000000000004</v>
      </c>
      <c r="U37">
        <f t="shared" si="4"/>
        <v>5.730000000000004</v>
      </c>
      <c r="V37" s="5">
        <f t="shared" si="6"/>
        <v>0.19690721649484552</v>
      </c>
    </row>
    <row r="38" spans="1:22">
      <c r="A38" t="s">
        <v>5000</v>
      </c>
      <c r="B38" t="s">
        <v>5001</v>
      </c>
      <c r="C38" t="s">
        <v>339</v>
      </c>
      <c r="D38" s="6">
        <v>2.06</v>
      </c>
      <c r="E38" s="4">
        <v>1</v>
      </c>
      <c r="F38">
        <v>29</v>
      </c>
      <c r="G38">
        <v>49.78</v>
      </c>
      <c r="H38" t="s">
        <v>197</v>
      </c>
      <c r="I38" s="2" t="s">
        <v>4896</v>
      </c>
      <c r="J38" s="4">
        <f t="shared" si="0"/>
        <v>59.74</v>
      </c>
      <c r="K38" t="s">
        <v>1426</v>
      </c>
      <c r="L38" t="s">
        <v>4895</v>
      </c>
      <c r="M38" t="s">
        <v>4897</v>
      </c>
      <c r="N38" s="6">
        <v>3.61</v>
      </c>
      <c r="O38">
        <f t="shared" si="5"/>
        <v>104.69</v>
      </c>
      <c r="P38" s="5">
        <f t="shared" si="7"/>
        <v>0.75242718446601931</v>
      </c>
      <c r="Q38" s="5" t="s">
        <v>4898</v>
      </c>
      <c r="R38" s="6">
        <v>3.8614285714285717</v>
      </c>
      <c r="S38">
        <f t="shared" si="2"/>
        <v>29</v>
      </c>
      <c r="T38">
        <f t="shared" si="3"/>
        <v>111.98142857142858</v>
      </c>
      <c r="U38">
        <f t="shared" si="4"/>
        <v>62.201428571428579</v>
      </c>
      <c r="V38" s="5">
        <f t="shared" si="6"/>
        <v>0.59414871116084234</v>
      </c>
    </row>
    <row r="39" spans="1:22">
      <c r="A39" t="s">
        <v>5000</v>
      </c>
      <c r="B39" t="s">
        <v>5001</v>
      </c>
      <c r="C39" t="s">
        <v>1426</v>
      </c>
      <c r="D39" s="6">
        <v>26.43</v>
      </c>
      <c r="E39" s="4">
        <v>1</v>
      </c>
      <c r="F39">
        <v>1</v>
      </c>
      <c r="G39">
        <v>22.57</v>
      </c>
      <c r="H39" t="s">
        <v>4900</v>
      </c>
      <c r="I39" s="2" t="s">
        <v>4896</v>
      </c>
      <c r="J39" s="4">
        <f t="shared" si="0"/>
        <v>26.43</v>
      </c>
      <c r="K39" t="s">
        <v>1426</v>
      </c>
      <c r="L39" t="s">
        <v>4895</v>
      </c>
      <c r="M39" t="s">
        <v>4897</v>
      </c>
      <c r="N39" s="6">
        <v>25.27</v>
      </c>
      <c r="O39">
        <f t="shared" si="5"/>
        <v>25.27</v>
      </c>
      <c r="P39" s="5">
        <f t="shared" si="7"/>
        <v>-4.3889519485433223E-2</v>
      </c>
      <c r="Q39" s="5" t="s">
        <v>4898</v>
      </c>
      <c r="R39" s="6">
        <v>27.03</v>
      </c>
      <c r="S39">
        <f t="shared" si="2"/>
        <v>1</v>
      </c>
      <c r="T39">
        <f t="shared" si="3"/>
        <v>27.03</v>
      </c>
      <c r="U39">
        <f t="shared" si="4"/>
        <v>4.4600000000000009</v>
      </c>
      <c r="V39" s="5">
        <f t="shared" si="6"/>
        <v>0.17649386624455879</v>
      </c>
    </row>
    <row r="40" spans="1:22">
      <c r="A40" t="s">
        <v>5002</v>
      </c>
      <c r="B40" t="s">
        <v>5003</v>
      </c>
      <c r="C40" t="s">
        <v>1438</v>
      </c>
      <c r="D40" s="6">
        <v>23.57</v>
      </c>
      <c r="E40" s="4">
        <v>1</v>
      </c>
      <c r="F40">
        <v>1</v>
      </c>
      <c r="G40">
        <v>23.57</v>
      </c>
      <c r="H40" t="s">
        <v>184</v>
      </c>
      <c r="I40" s="2" t="s">
        <v>1438</v>
      </c>
      <c r="J40" s="4">
        <f t="shared" si="0"/>
        <v>23.57</v>
      </c>
      <c r="K40" t="s">
        <v>1438</v>
      </c>
      <c r="L40" t="s">
        <v>5004</v>
      </c>
      <c r="M40" t="s">
        <v>206</v>
      </c>
      <c r="N40" s="6">
        <v>18.559999999999999</v>
      </c>
      <c r="O40">
        <f t="shared" si="5"/>
        <v>18.559999999999999</v>
      </c>
      <c r="P40" s="5">
        <f t="shared" si="7"/>
        <v>-0.21255833686890122</v>
      </c>
      <c r="Q40" s="5" t="s">
        <v>5005</v>
      </c>
      <c r="R40" s="6">
        <v>18.21</v>
      </c>
      <c r="S40">
        <f t="shared" si="2"/>
        <v>1</v>
      </c>
      <c r="T40">
        <f t="shared" si="3"/>
        <v>18.21</v>
      </c>
      <c r="U40">
        <f t="shared" si="4"/>
        <v>-5.3599999999999994</v>
      </c>
      <c r="V40" s="5">
        <f t="shared" si="6"/>
        <v>-0.28879310344827586</v>
      </c>
    </row>
    <row r="41" spans="1:22">
      <c r="A41" t="s">
        <v>5006</v>
      </c>
      <c r="B41" t="s">
        <v>5007</v>
      </c>
      <c r="C41" t="s">
        <v>1256</v>
      </c>
      <c r="D41" s="6">
        <v>13.6</v>
      </c>
      <c r="E41" s="4">
        <v>1</v>
      </c>
      <c r="F41">
        <v>13</v>
      </c>
      <c r="G41">
        <v>176.8</v>
      </c>
      <c r="H41" t="s">
        <v>184</v>
      </c>
      <c r="I41" s="2" t="s">
        <v>581</v>
      </c>
      <c r="J41" s="4">
        <f t="shared" si="0"/>
        <v>176.79999999999998</v>
      </c>
      <c r="K41">
        <v>96024</v>
      </c>
      <c r="L41" t="s">
        <v>2590</v>
      </c>
      <c r="M41" t="s">
        <v>173</v>
      </c>
      <c r="N41" s="6">
        <v>6.25</v>
      </c>
      <c r="O41">
        <f t="shared" si="5"/>
        <v>81.25</v>
      </c>
      <c r="P41" s="5">
        <f t="shared" si="7"/>
        <v>-0.5404411764705882</v>
      </c>
      <c r="Q41" t="s">
        <v>4721</v>
      </c>
      <c r="R41" s="6">
        <v>6.11</v>
      </c>
      <c r="S41">
        <f t="shared" si="2"/>
        <v>13</v>
      </c>
      <c r="T41">
        <f t="shared" si="3"/>
        <v>79.430000000000007</v>
      </c>
      <c r="U41">
        <f t="shared" si="4"/>
        <v>-97.37</v>
      </c>
      <c r="V41" s="5">
        <f t="shared" si="6"/>
        <v>-1.1984000000000001</v>
      </c>
    </row>
    <row r="42" spans="1:22" hidden="1">
      <c r="A42" t="s">
        <v>5008</v>
      </c>
      <c r="B42" t="s">
        <v>5009</v>
      </c>
      <c r="C42" t="s">
        <v>873</v>
      </c>
      <c r="D42" s="4">
        <v>8.5</v>
      </c>
      <c r="E42" s="4">
        <v>1</v>
      </c>
      <c r="F42">
        <v>4</v>
      </c>
      <c r="G42">
        <v>34</v>
      </c>
      <c r="H42" t="s">
        <v>197</v>
      </c>
      <c r="I42" s="2" t="s">
        <v>873</v>
      </c>
      <c r="J42" s="4">
        <f t="shared" si="0"/>
        <v>34</v>
      </c>
      <c r="K42" t="e">
        <v>#N/A</v>
      </c>
      <c r="L42" t="e">
        <v>#N/A</v>
      </c>
      <c r="M42" t="e">
        <v>#N/A</v>
      </c>
      <c r="N42" t="e">
        <v>#N/A</v>
      </c>
      <c r="O42" t="e">
        <f t="shared" si="5"/>
        <v>#N/A</v>
      </c>
      <c r="Q42" s="5"/>
      <c r="R42" t="e">
        <v>#N/A</v>
      </c>
      <c r="S42">
        <f t="shared" si="2"/>
        <v>4</v>
      </c>
      <c r="T42" t="e">
        <f t="shared" si="3"/>
        <v>#N/A</v>
      </c>
      <c r="U42" t="e">
        <f t="shared" si="4"/>
        <v>#N/A</v>
      </c>
      <c r="V42" s="5" t="e">
        <f t="shared" si="6"/>
        <v>#N/A</v>
      </c>
    </row>
    <row r="43" spans="1:22" hidden="1">
      <c r="A43" t="s">
        <v>5010</v>
      </c>
      <c r="B43" t="s">
        <v>5011</v>
      </c>
      <c r="C43" t="s">
        <v>593</v>
      </c>
      <c r="D43" s="4">
        <v>4.1399999999999997</v>
      </c>
      <c r="E43" s="4">
        <v>1</v>
      </c>
      <c r="F43">
        <f>78+F96</f>
        <v>170</v>
      </c>
      <c r="G43">
        <f>F43*D43</f>
        <v>703.8</v>
      </c>
      <c r="H43" t="s">
        <v>262</v>
      </c>
      <c r="I43" s="2" t="s">
        <v>592</v>
      </c>
      <c r="J43" s="4">
        <f t="shared" si="0"/>
        <v>703.8</v>
      </c>
      <c r="K43">
        <v>96085</v>
      </c>
      <c r="L43" t="s">
        <v>5012</v>
      </c>
      <c r="M43" t="s">
        <v>168</v>
      </c>
      <c r="N43">
        <v>2.79</v>
      </c>
      <c r="O43">
        <f t="shared" si="5"/>
        <v>474.3</v>
      </c>
      <c r="P43" s="5">
        <f>(O43-J43)/J43</f>
        <v>-0.32608695652173908</v>
      </c>
      <c r="Q43" s="5" t="s">
        <v>5013</v>
      </c>
      <c r="R43">
        <v>2.56</v>
      </c>
      <c r="S43">
        <f t="shared" si="2"/>
        <v>170</v>
      </c>
      <c r="T43">
        <f t="shared" si="3"/>
        <v>435.2</v>
      </c>
      <c r="U43">
        <f t="shared" si="4"/>
        <v>-268.59999999999997</v>
      </c>
      <c r="V43" s="5">
        <f t="shared" si="6"/>
        <v>-0.56630824372759847</v>
      </c>
    </row>
    <row r="44" spans="1:22" hidden="1">
      <c r="A44" t="s">
        <v>5014</v>
      </c>
      <c r="B44" t="s">
        <v>5015</v>
      </c>
      <c r="C44" t="s">
        <v>614</v>
      </c>
      <c r="D44" s="4">
        <v>4.07</v>
      </c>
      <c r="E44" s="4">
        <v>1</v>
      </c>
      <c r="F44">
        <v>12</v>
      </c>
      <c r="G44">
        <v>48.84</v>
      </c>
      <c r="H44" t="s">
        <v>4859</v>
      </c>
      <c r="I44" s="2" t="s">
        <v>613</v>
      </c>
      <c r="J44" s="4">
        <f t="shared" si="0"/>
        <v>48.84</v>
      </c>
      <c r="K44">
        <v>96026</v>
      </c>
      <c r="L44" t="s">
        <v>5016</v>
      </c>
      <c r="M44" t="s">
        <v>168</v>
      </c>
      <c r="N44">
        <v>3.99</v>
      </c>
      <c r="O44">
        <f t="shared" si="5"/>
        <v>47.88</v>
      </c>
      <c r="P44" s="5">
        <f>(O44-J44)/J44</f>
        <v>-1.9656019656019673E-2</v>
      </c>
      <c r="Q44" s="5" t="s">
        <v>5017</v>
      </c>
      <c r="R44">
        <v>5.14</v>
      </c>
      <c r="S44">
        <f t="shared" si="2"/>
        <v>12</v>
      </c>
      <c r="T44">
        <f t="shared" si="3"/>
        <v>61.679999999999993</v>
      </c>
      <c r="U44">
        <f t="shared" si="4"/>
        <v>12.839999999999989</v>
      </c>
      <c r="V44" s="5">
        <f t="shared" si="6"/>
        <v>0.26817042606516267</v>
      </c>
    </row>
    <row r="45" spans="1:22">
      <c r="A45" t="s">
        <v>5018</v>
      </c>
      <c r="B45" t="s">
        <v>5019</v>
      </c>
      <c r="C45" t="s">
        <v>36</v>
      </c>
      <c r="D45" s="6">
        <v>3.5</v>
      </c>
      <c r="E45" s="4">
        <v>1</v>
      </c>
      <c r="F45">
        <v>264</v>
      </c>
      <c r="G45">
        <v>923.58</v>
      </c>
      <c r="H45" t="s">
        <v>5020</v>
      </c>
      <c r="I45" s="2" t="s">
        <v>171</v>
      </c>
      <c r="J45" s="4">
        <f t="shared" si="0"/>
        <v>924</v>
      </c>
      <c r="K45">
        <v>96027</v>
      </c>
      <c r="L45" t="s">
        <v>37</v>
      </c>
      <c r="M45" t="s">
        <v>168</v>
      </c>
      <c r="N45" s="6">
        <v>2.1</v>
      </c>
      <c r="O45">
        <f t="shared" si="5"/>
        <v>554.4</v>
      </c>
      <c r="P45" s="5">
        <f>(O45-J45)/J45</f>
        <v>-0.4</v>
      </c>
      <c r="Q45" t="s">
        <v>5021</v>
      </c>
      <c r="R45" s="6">
        <v>3.14</v>
      </c>
      <c r="S45">
        <f t="shared" si="2"/>
        <v>264</v>
      </c>
      <c r="T45">
        <f t="shared" si="3"/>
        <v>828.96</v>
      </c>
      <c r="U45">
        <f t="shared" si="4"/>
        <v>-94.62</v>
      </c>
      <c r="V45" s="5">
        <f t="shared" si="6"/>
        <v>-0.1706709956709957</v>
      </c>
    </row>
    <row r="46" spans="1:22">
      <c r="A46" t="s">
        <v>5022</v>
      </c>
      <c r="B46" t="s">
        <v>5023</v>
      </c>
      <c r="C46" t="s">
        <v>905</v>
      </c>
      <c r="D46" s="6">
        <v>9.07</v>
      </c>
      <c r="E46" s="4">
        <v>1</v>
      </c>
      <c r="F46">
        <v>19</v>
      </c>
      <c r="G46">
        <v>177.66</v>
      </c>
      <c r="H46" t="s">
        <v>197</v>
      </c>
      <c r="I46" s="2" t="s">
        <v>230</v>
      </c>
      <c r="J46" s="4">
        <f t="shared" si="0"/>
        <v>172.33</v>
      </c>
      <c r="K46">
        <v>97098</v>
      </c>
      <c r="L46" t="s">
        <v>5024</v>
      </c>
      <c r="M46" t="s">
        <v>229</v>
      </c>
      <c r="N46" s="6">
        <v>7.7</v>
      </c>
      <c r="O46">
        <f t="shared" si="5"/>
        <v>146.30000000000001</v>
      </c>
      <c r="P46" s="5">
        <f>(O46-J46)/J46</f>
        <v>-0.15104740904079383</v>
      </c>
      <c r="Q46" s="5" t="s">
        <v>5025</v>
      </c>
      <c r="R46" s="6">
        <v>8.17</v>
      </c>
      <c r="S46">
        <f t="shared" si="2"/>
        <v>19</v>
      </c>
      <c r="T46">
        <f t="shared" si="3"/>
        <v>155.22999999999999</v>
      </c>
      <c r="U46">
        <f t="shared" si="4"/>
        <v>-22.430000000000007</v>
      </c>
      <c r="V46" s="5">
        <f t="shared" si="6"/>
        <v>-0.15331510594668493</v>
      </c>
    </row>
    <row r="47" spans="1:22">
      <c r="A47" t="s">
        <v>5026</v>
      </c>
      <c r="B47" t="s">
        <v>5027</v>
      </c>
      <c r="C47" t="s">
        <v>38</v>
      </c>
      <c r="D47" s="6">
        <v>23.57</v>
      </c>
      <c r="E47" s="4">
        <v>1</v>
      </c>
      <c r="F47">
        <v>96</v>
      </c>
      <c r="G47">
        <v>1692.57</v>
      </c>
      <c r="H47" t="s">
        <v>156</v>
      </c>
      <c r="I47" s="2" t="s">
        <v>172</v>
      </c>
      <c r="J47" s="4">
        <f t="shared" si="0"/>
        <v>2262.7200000000003</v>
      </c>
      <c r="K47">
        <v>96029</v>
      </c>
      <c r="L47" t="s">
        <v>39</v>
      </c>
      <c r="M47" t="s">
        <v>173</v>
      </c>
      <c r="N47" s="6">
        <v>17.28</v>
      </c>
      <c r="O47">
        <f t="shared" si="5"/>
        <v>1658.88</v>
      </c>
      <c r="P47" s="5">
        <f>(O47-J47)/J47</f>
        <v>-0.26686465846414936</v>
      </c>
      <c r="Q47" s="5" t="s">
        <v>5028</v>
      </c>
      <c r="R47" s="6">
        <v>16.63</v>
      </c>
      <c r="S47">
        <f t="shared" si="2"/>
        <v>96</v>
      </c>
      <c r="T47">
        <f t="shared" si="3"/>
        <v>1596.48</v>
      </c>
      <c r="U47">
        <f t="shared" si="4"/>
        <v>-96.089999999999918</v>
      </c>
      <c r="V47" s="5">
        <f t="shared" si="6"/>
        <v>-5.7924623842592539E-2</v>
      </c>
    </row>
    <row r="48" spans="1:22" hidden="1">
      <c r="A48" t="s">
        <v>5029</v>
      </c>
      <c r="B48" t="s">
        <v>5030</v>
      </c>
      <c r="C48" t="s">
        <v>2097</v>
      </c>
      <c r="D48" s="4">
        <v>49.29</v>
      </c>
      <c r="E48" s="4">
        <v>1</v>
      </c>
      <c r="F48">
        <v>3</v>
      </c>
      <c r="G48">
        <v>141.37</v>
      </c>
      <c r="H48" t="s">
        <v>5031</v>
      </c>
      <c r="I48" s="2" t="s">
        <v>3721</v>
      </c>
      <c r="J48" s="4">
        <f t="shared" si="0"/>
        <v>147.87</v>
      </c>
      <c r="K48" t="e">
        <v>#N/A</v>
      </c>
      <c r="L48" t="e">
        <v>#N/A</v>
      </c>
      <c r="M48" t="e">
        <v>#N/A</v>
      </c>
      <c r="N48" t="e">
        <v>#N/A</v>
      </c>
      <c r="O48" t="e">
        <f t="shared" si="5"/>
        <v>#N/A</v>
      </c>
      <c r="Q48" s="5"/>
      <c r="R48" t="e">
        <v>#N/A</v>
      </c>
      <c r="S48">
        <f t="shared" si="2"/>
        <v>3</v>
      </c>
      <c r="T48" t="e">
        <f t="shared" si="3"/>
        <v>#N/A</v>
      </c>
      <c r="U48" t="e">
        <f t="shared" si="4"/>
        <v>#N/A</v>
      </c>
      <c r="V48" s="5" t="e">
        <f t="shared" si="6"/>
        <v>#N/A</v>
      </c>
    </row>
    <row r="49" spans="1:22" hidden="1">
      <c r="A49" t="s">
        <v>5029</v>
      </c>
      <c r="B49" t="s">
        <v>5032</v>
      </c>
      <c r="C49" t="s">
        <v>982</v>
      </c>
      <c r="D49" s="4">
        <v>8.94</v>
      </c>
      <c r="E49" s="4">
        <v>1</v>
      </c>
      <c r="F49">
        <v>6</v>
      </c>
      <c r="G49">
        <v>47.7</v>
      </c>
      <c r="H49" t="s">
        <v>5033</v>
      </c>
      <c r="I49" s="2" t="s">
        <v>3721</v>
      </c>
      <c r="J49" s="4">
        <f t="shared" si="0"/>
        <v>53.64</v>
      </c>
      <c r="K49" t="e">
        <v>#N/A</v>
      </c>
      <c r="L49" t="e">
        <v>#N/A</v>
      </c>
      <c r="M49" t="e">
        <v>#N/A</v>
      </c>
      <c r="N49" t="e">
        <v>#N/A</v>
      </c>
      <c r="O49" t="e">
        <f t="shared" si="5"/>
        <v>#N/A</v>
      </c>
      <c r="Q49" s="5"/>
      <c r="R49" t="e">
        <v>#N/A</v>
      </c>
      <c r="S49">
        <f t="shared" si="2"/>
        <v>6</v>
      </c>
      <c r="T49" t="e">
        <f t="shared" si="3"/>
        <v>#N/A</v>
      </c>
      <c r="U49" t="e">
        <f t="shared" si="4"/>
        <v>#N/A</v>
      </c>
      <c r="V49" s="5" t="e">
        <f t="shared" si="6"/>
        <v>#N/A</v>
      </c>
    </row>
    <row r="50" spans="1:22" hidden="1">
      <c r="A50" t="s">
        <v>5034</v>
      </c>
      <c r="B50" t="s">
        <v>5035</v>
      </c>
      <c r="C50" t="s">
        <v>2254</v>
      </c>
      <c r="D50" s="4">
        <v>1</v>
      </c>
      <c r="E50" s="4">
        <v>0</v>
      </c>
      <c r="F50">
        <v>93</v>
      </c>
      <c r="G50">
        <v>99.51</v>
      </c>
      <c r="H50" t="s">
        <v>5036</v>
      </c>
      <c r="I50" s="2" t="s">
        <v>5037</v>
      </c>
      <c r="J50" s="4">
        <f t="shared" si="0"/>
        <v>93</v>
      </c>
      <c r="N50" t="e">
        <v>#N/A</v>
      </c>
      <c r="P50" s="5">
        <f t="shared" ref="P50:P62" si="8">(O50-J50)/J50</f>
        <v>-1</v>
      </c>
      <c r="R50" t="e">
        <v>#N/A</v>
      </c>
      <c r="S50">
        <f t="shared" si="2"/>
        <v>93</v>
      </c>
      <c r="T50" t="e">
        <f t="shared" si="3"/>
        <v>#N/A</v>
      </c>
      <c r="U50" t="e">
        <f t="shared" si="4"/>
        <v>#N/A</v>
      </c>
      <c r="V50" s="5" t="e">
        <f t="shared" si="6"/>
        <v>#N/A</v>
      </c>
    </row>
    <row r="51" spans="1:22">
      <c r="A51" t="s">
        <v>5038</v>
      </c>
      <c r="B51" t="s">
        <v>5039</v>
      </c>
      <c r="C51" t="s">
        <v>1635</v>
      </c>
      <c r="D51" s="6">
        <v>17.79</v>
      </c>
      <c r="E51" s="4">
        <v>1</v>
      </c>
      <c r="F51">
        <v>12</v>
      </c>
      <c r="G51">
        <v>213.48</v>
      </c>
      <c r="H51" t="s">
        <v>195</v>
      </c>
      <c r="I51" s="2" t="s">
        <v>552</v>
      </c>
      <c r="J51" s="4">
        <f t="shared" si="0"/>
        <v>213.48</v>
      </c>
      <c r="K51">
        <v>96170</v>
      </c>
      <c r="L51" t="s">
        <v>4723</v>
      </c>
      <c r="M51" t="s">
        <v>173</v>
      </c>
      <c r="N51" s="6">
        <v>15.9</v>
      </c>
      <c r="O51">
        <f t="shared" ref="O51:O82" si="9">N51*F51</f>
        <v>190.8</v>
      </c>
      <c r="P51" s="5">
        <f t="shared" si="8"/>
        <v>-0.10623946037099484</v>
      </c>
      <c r="Q51" s="5" t="s">
        <v>5040</v>
      </c>
      <c r="R51" s="6">
        <v>18.73</v>
      </c>
      <c r="S51">
        <f t="shared" si="2"/>
        <v>12</v>
      </c>
      <c r="T51">
        <f t="shared" si="3"/>
        <v>224.76</v>
      </c>
      <c r="U51">
        <f t="shared" si="4"/>
        <v>11.280000000000001</v>
      </c>
      <c r="V51" s="5">
        <f t="shared" si="6"/>
        <v>5.9119496855345913E-2</v>
      </c>
    </row>
    <row r="52" spans="1:22">
      <c r="A52" t="s">
        <v>5038</v>
      </c>
      <c r="B52" t="s">
        <v>5039</v>
      </c>
      <c r="C52" t="s">
        <v>553</v>
      </c>
      <c r="D52" s="6">
        <v>2.4300000000000002</v>
      </c>
      <c r="E52" s="4">
        <v>1</v>
      </c>
      <c r="F52">
        <v>88</v>
      </c>
      <c r="G52">
        <v>210.66</v>
      </c>
      <c r="H52" t="s">
        <v>197</v>
      </c>
      <c r="I52" s="2" t="s">
        <v>552</v>
      </c>
      <c r="J52" s="4">
        <f t="shared" si="0"/>
        <v>213.84</v>
      </c>
      <c r="K52">
        <v>96170</v>
      </c>
      <c r="L52" t="s">
        <v>4723</v>
      </c>
      <c r="M52" t="s">
        <v>173</v>
      </c>
      <c r="N52" s="6">
        <v>1.59</v>
      </c>
      <c r="O52">
        <f t="shared" si="9"/>
        <v>139.92000000000002</v>
      </c>
      <c r="P52" s="5">
        <f t="shared" si="8"/>
        <v>-0.34567901234567894</v>
      </c>
      <c r="Q52" t="s">
        <v>4724</v>
      </c>
      <c r="R52" s="6">
        <v>2.35</v>
      </c>
      <c r="S52">
        <f t="shared" si="2"/>
        <v>88</v>
      </c>
      <c r="T52">
        <f t="shared" si="3"/>
        <v>206.8</v>
      </c>
      <c r="U52">
        <f t="shared" si="4"/>
        <v>-3.8599999999999852</v>
      </c>
      <c r="V52" s="5">
        <f t="shared" si="6"/>
        <v>-2.7587192681532195E-2</v>
      </c>
    </row>
    <row r="53" spans="1:22">
      <c r="A53" t="s">
        <v>5041</v>
      </c>
      <c r="B53" t="s">
        <v>5042</v>
      </c>
      <c r="C53" t="s">
        <v>347</v>
      </c>
      <c r="D53" s="6">
        <v>2.13</v>
      </c>
      <c r="E53" s="4">
        <v>1</v>
      </c>
      <c r="F53">
        <v>25</v>
      </c>
      <c r="G53">
        <v>53.3</v>
      </c>
      <c r="H53" t="s">
        <v>5043</v>
      </c>
      <c r="I53" s="2" t="s">
        <v>225</v>
      </c>
      <c r="J53" s="4">
        <f t="shared" si="0"/>
        <v>53.25</v>
      </c>
      <c r="K53">
        <v>97096</v>
      </c>
      <c r="L53" t="s">
        <v>5044</v>
      </c>
      <c r="M53" t="s">
        <v>226</v>
      </c>
      <c r="N53" s="6">
        <v>2.1924999999999999</v>
      </c>
      <c r="O53">
        <f t="shared" si="9"/>
        <v>54.8125</v>
      </c>
      <c r="P53" s="5">
        <f t="shared" si="8"/>
        <v>2.9342723004694836E-2</v>
      </c>
      <c r="Q53" t="s">
        <v>5045</v>
      </c>
      <c r="R53" s="6">
        <v>1.33</v>
      </c>
      <c r="S53">
        <f t="shared" si="2"/>
        <v>25</v>
      </c>
      <c r="T53">
        <f t="shared" si="3"/>
        <v>33.25</v>
      </c>
      <c r="U53">
        <f t="shared" si="4"/>
        <v>-20.049999999999997</v>
      </c>
      <c r="V53" s="5">
        <f t="shared" si="6"/>
        <v>-0.36579247434435569</v>
      </c>
    </row>
    <row r="54" spans="1:22">
      <c r="A54" t="s">
        <v>5041</v>
      </c>
      <c r="B54" t="s">
        <v>5046</v>
      </c>
      <c r="C54" t="s">
        <v>93</v>
      </c>
      <c r="D54" s="6">
        <v>9.89</v>
      </c>
      <c r="E54" s="4">
        <v>1</v>
      </c>
      <c r="F54">
        <v>195</v>
      </c>
      <c r="G54">
        <v>1896.04</v>
      </c>
      <c r="H54" t="s">
        <v>177</v>
      </c>
      <c r="I54" s="2" t="s">
        <v>225</v>
      </c>
      <c r="J54" s="4">
        <f t="shared" si="0"/>
        <v>1928.5500000000002</v>
      </c>
      <c r="K54">
        <v>97096</v>
      </c>
      <c r="L54" t="s">
        <v>5044</v>
      </c>
      <c r="M54" t="s">
        <v>226</v>
      </c>
      <c r="N54" s="6">
        <v>8.77</v>
      </c>
      <c r="O54">
        <f t="shared" si="9"/>
        <v>1710.1499999999999</v>
      </c>
      <c r="P54" s="5">
        <f t="shared" si="8"/>
        <v>-0.11324570273003048</v>
      </c>
      <c r="Q54" t="s">
        <v>5047</v>
      </c>
      <c r="R54" s="6">
        <v>10.6</v>
      </c>
      <c r="S54">
        <f t="shared" si="2"/>
        <v>195</v>
      </c>
      <c r="T54">
        <f t="shared" si="3"/>
        <v>2067</v>
      </c>
      <c r="U54">
        <f t="shared" si="4"/>
        <v>170.96000000000004</v>
      </c>
      <c r="V54" s="5">
        <f t="shared" si="6"/>
        <v>9.9967839078443435E-2</v>
      </c>
    </row>
    <row r="55" spans="1:22">
      <c r="A55" t="s">
        <v>5048</v>
      </c>
      <c r="B55" t="s">
        <v>5049</v>
      </c>
      <c r="C55" t="s">
        <v>685</v>
      </c>
      <c r="D55" s="6">
        <v>3.5</v>
      </c>
      <c r="E55" s="4">
        <v>1</v>
      </c>
      <c r="F55">
        <v>194</v>
      </c>
      <c r="G55">
        <v>679</v>
      </c>
      <c r="H55" t="s">
        <v>197</v>
      </c>
      <c r="I55" s="2" t="s">
        <v>181</v>
      </c>
      <c r="J55" s="4">
        <f t="shared" si="0"/>
        <v>679</v>
      </c>
      <c r="K55">
        <v>98015</v>
      </c>
      <c r="L55" t="s">
        <v>4735</v>
      </c>
      <c r="M55" t="s">
        <v>173</v>
      </c>
      <c r="N55" s="6">
        <v>1.86</v>
      </c>
      <c r="O55">
        <f t="shared" si="9"/>
        <v>360.84000000000003</v>
      </c>
      <c r="P55" s="5">
        <f t="shared" si="8"/>
        <v>-0.46857142857142853</v>
      </c>
      <c r="Q55" t="s">
        <v>4736</v>
      </c>
      <c r="R55" s="6">
        <v>2.1640000000000001</v>
      </c>
      <c r="S55">
        <f t="shared" si="2"/>
        <v>194</v>
      </c>
      <c r="T55">
        <f t="shared" si="3"/>
        <v>419.81600000000003</v>
      </c>
      <c r="U55">
        <f t="shared" si="4"/>
        <v>-259.18399999999997</v>
      </c>
      <c r="V55" s="5">
        <f t="shared" si="6"/>
        <v>-0.71827956989247299</v>
      </c>
    </row>
    <row r="56" spans="1:22">
      <c r="A56" t="s">
        <v>5050</v>
      </c>
      <c r="B56" t="s">
        <v>5051</v>
      </c>
      <c r="C56" t="s">
        <v>46</v>
      </c>
      <c r="D56" s="6">
        <v>3.5</v>
      </c>
      <c r="E56" s="4">
        <v>1</v>
      </c>
      <c r="F56">
        <v>241</v>
      </c>
      <c r="G56">
        <v>848.42</v>
      </c>
      <c r="H56" t="s">
        <v>197</v>
      </c>
      <c r="I56" s="2" t="s">
        <v>183</v>
      </c>
      <c r="J56" s="4">
        <f t="shared" si="0"/>
        <v>843.5</v>
      </c>
      <c r="K56">
        <v>98011</v>
      </c>
      <c r="L56" t="s">
        <v>47</v>
      </c>
      <c r="M56" t="s">
        <v>173</v>
      </c>
      <c r="N56" s="6">
        <v>3.32</v>
      </c>
      <c r="O56">
        <f t="shared" si="9"/>
        <v>800.12</v>
      </c>
      <c r="P56" s="5">
        <f t="shared" si="8"/>
        <v>-5.1428571428571421E-2</v>
      </c>
      <c r="Q56" s="5" t="s">
        <v>5052</v>
      </c>
      <c r="R56" s="6">
        <v>4.16</v>
      </c>
      <c r="S56">
        <f t="shared" si="2"/>
        <v>241</v>
      </c>
      <c r="T56">
        <f t="shared" si="3"/>
        <v>1002.5600000000001</v>
      </c>
      <c r="U56">
        <f t="shared" si="4"/>
        <v>154.1400000000001</v>
      </c>
      <c r="V56" s="5">
        <f t="shared" si="6"/>
        <v>0.19264610308453745</v>
      </c>
    </row>
    <row r="57" spans="1:22">
      <c r="A57" t="s">
        <v>5053</v>
      </c>
      <c r="B57" t="s">
        <v>5054</v>
      </c>
      <c r="C57" t="s">
        <v>1395</v>
      </c>
      <c r="D57" s="6">
        <v>20.71</v>
      </c>
      <c r="E57" s="4">
        <v>1</v>
      </c>
      <c r="F57">
        <v>3</v>
      </c>
      <c r="G57">
        <v>62.13</v>
      </c>
      <c r="H57" t="s">
        <v>156</v>
      </c>
      <c r="I57" s="2" t="s">
        <v>678</v>
      </c>
      <c r="J57" s="4">
        <f t="shared" si="0"/>
        <v>62.13</v>
      </c>
      <c r="K57">
        <v>96112</v>
      </c>
      <c r="L57" t="s">
        <v>2406</v>
      </c>
      <c r="M57" t="s">
        <v>168</v>
      </c>
      <c r="N57" s="6">
        <v>19.919999999999998</v>
      </c>
      <c r="O57">
        <f t="shared" si="9"/>
        <v>59.759999999999991</v>
      </c>
      <c r="P57" s="5">
        <f t="shared" si="8"/>
        <v>-3.8145823273780965E-2</v>
      </c>
      <c r="Q57" s="5" t="s">
        <v>5055</v>
      </c>
      <c r="R57" s="6">
        <v>27.03</v>
      </c>
      <c r="S57">
        <f t="shared" si="2"/>
        <v>3</v>
      </c>
      <c r="T57">
        <f t="shared" si="3"/>
        <v>81.09</v>
      </c>
      <c r="U57">
        <f t="shared" si="4"/>
        <v>18.96</v>
      </c>
      <c r="V57" s="5">
        <f t="shared" si="6"/>
        <v>0.31726907630522094</v>
      </c>
    </row>
    <row r="58" spans="1:22">
      <c r="A58" t="s">
        <v>5053</v>
      </c>
      <c r="B58" t="s">
        <v>5056</v>
      </c>
      <c r="C58" t="s">
        <v>679</v>
      </c>
      <c r="D58" s="6">
        <v>4.1399999999999997</v>
      </c>
      <c r="E58" s="4">
        <v>1</v>
      </c>
      <c r="F58">
        <v>63</v>
      </c>
      <c r="G58">
        <v>252.71</v>
      </c>
      <c r="H58" t="s">
        <v>197</v>
      </c>
      <c r="I58" s="2" t="s">
        <v>678</v>
      </c>
      <c r="J58" s="4">
        <f t="shared" si="0"/>
        <v>260.82</v>
      </c>
      <c r="K58">
        <v>96112</v>
      </c>
      <c r="L58" t="s">
        <v>2406</v>
      </c>
      <c r="M58" t="s">
        <v>168</v>
      </c>
      <c r="N58" s="6">
        <v>3.32</v>
      </c>
      <c r="O58">
        <f t="shared" si="9"/>
        <v>209.16</v>
      </c>
      <c r="P58" s="5">
        <f t="shared" si="8"/>
        <v>-0.19806763285024154</v>
      </c>
      <c r="Q58" t="s">
        <v>4782</v>
      </c>
      <c r="R58" s="6">
        <v>3.87</v>
      </c>
      <c r="S58">
        <f t="shared" si="2"/>
        <v>63</v>
      </c>
      <c r="T58">
        <f t="shared" si="3"/>
        <v>243.81</v>
      </c>
      <c r="U58">
        <f t="shared" si="4"/>
        <v>-8.9000000000000057</v>
      </c>
      <c r="V58" s="5">
        <f t="shared" si="6"/>
        <v>-4.2551157008988365E-2</v>
      </c>
    </row>
    <row r="59" spans="1:22">
      <c r="A59" t="s">
        <v>5057</v>
      </c>
      <c r="B59" t="s">
        <v>5058</v>
      </c>
      <c r="C59" t="s">
        <v>5059</v>
      </c>
      <c r="D59" s="6">
        <v>8.2899999999999991</v>
      </c>
      <c r="E59" s="4">
        <v>1</v>
      </c>
      <c r="F59">
        <v>96.5</v>
      </c>
      <c r="G59">
        <v>655.24</v>
      </c>
      <c r="H59" t="s">
        <v>177</v>
      </c>
      <c r="I59" s="2" t="s">
        <v>53</v>
      </c>
      <c r="J59" s="4">
        <f t="shared" si="0"/>
        <v>799.9849999999999</v>
      </c>
      <c r="K59" t="s">
        <v>53</v>
      </c>
      <c r="L59" t="s">
        <v>54</v>
      </c>
      <c r="M59" t="s">
        <v>189</v>
      </c>
      <c r="N59" s="6">
        <v>9.0400000000000009</v>
      </c>
      <c r="O59">
        <f t="shared" si="9"/>
        <v>872.36000000000013</v>
      </c>
      <c r="P59" s="5">
        <f t="shared" si="8"/>
        <v>9.0470446320868814E-2</v>
      </c>
      <c r="Q59" s="5" t="s">
        <v>5060</v>
      </c>
      <c r="R59" s="6">
        <v>7.484</v>
      </c>
      <c r="S59">
        <f t="shared" si="2"/>
        <v>96.5</v>
      </c>
      <c r="T59">
        <f t="shared" si="3"/>
        <v>722.20600000000002</v>
      </c>
      <c r="U59">
        <f t="shared" si="4"/>
        <v>66.966000000000008</v>
      </c>
      <c r="V59" s="5">
        <f t="shared" si="6"/>
        <v>7.676417992571874E-2</v>
      </c>
    </row>
    <row r="60" spans="1:22">
      <c r="A60" t="s">
        <v>5057</v>
      </c>
      <c r="B60" t="s">
        <v>5061</v>
      </c>
      <c r="C60" t="s">
        <v>53</v>
      </c>
      <c r="D60" s="6">
        <v>8.2899999999999991</v>
      </c>
      <c r="E60" s="4">
        <v>1</v>
      </c>
      <c r="F60">
        <v>16</v>
      </c>
      <c r="G60">
        <v>124.74</v>
      </c>
      <c r="H60" t="s">
        <v>177</v>
      </c>
      <c r="I60" s="2" t="s">
        <v>53</v>
      </c>
      <c r="J60" s="4">
        <f t="shared" si="0"/>
        <v>132.63999999999999</v>
      </c>
      <c r="K60" t="s">
        <v>53</v>
      </c>
      <c r="L60" t="s">
        <v>54</v>
      </c>
      <c r="M60" t="s">
        <v>189</v>
      </c>
      <c r="N60" s="6">
        <v>9.0400000000000009</v>
      </c>
      <c r="O60">
        <f t="shared" si="9"/>
        <v>144.64000000000001</v>
      </c>
      <c r="P60" s="5">
        <f t="shared" si="8"/>
        <v>9.0470446320868744E-2</v>
      </c>
      <c r="Q60" s="5" t="s">
        <v>5060</v>
      </c>
      <c r="R60" s="6">
        <v>7.484</v>
      </c>
      <c r="S60">
        <f t="shared" si="2"/>
        <v>16</v>
      </c>
      <c r="T60">
        <f t="shared" si="3"/>
        <v>119.744</v>
      </c>
      <c r="U60">
        <f t="shared" si="4"/>
        <v>-4.9959999999999951</v>
      </c>
      <c r="V60" s="5">
        <f t="shared" si="6"/>
        <v>-3.4540929203539787E-2</v>
      </c>
    </row>
    <row r="61" spans="1:22">
      <c r="A61" t="s">
        <v>5062</v>
      </c>
      <c r="B61" t="s">
        <v>5063</v>
      </c>
      <c r="C61" t="s">
        <v>921</v>
      </c>
      <c r="D61" s="6">
        <v>7</v>
      </c>
      <c r="E61" s="4">
        <v>1</v>
      </c>
      <c r="F61">
        <v>49</v>
      </c>
      <c r="G61">
        <v>343</v>
      </c>
      <c r="H61" t="s">
        <v>177</v>
      </c>
      <c r="I61" s="2" t="s">
        <v>920</v>
      </c>
      <c r="J61" s="4">
        <f t="shared" si="0"/>
        <v>343</v>
      </c>
      <c r="K61">
        <v>98392</v>
      </c>
      <c r="L61" t="s">
        <v>4738</v>
      </c>
      <c r="M61" t="s">
        <v>179</v>
      </c>
      <c r="N61" s="6">
        <v>10</v>
      </c>
      <c r="O61">
        <f t="shared" si="9"/>
        <v>490</v>
      </c>
      <c r="P61" s="5">
        <f t="shared" si="8"/>
        <v>0.42857142857142855</v>
      </c>
      <c r="Q61" s="5" t="s">
        <v>4739</v>
      </c>
      <c r="R61" s="6">
        <v>4.99</v>
      </c>
      <c r="S61">
        <f t="shared" si="2"/>
        <v>49</v>
      </c>
      <c r="T61">
        <f t="shared" si="3"/>
        <v>244.51000000000002</v>
      </c>
      <c r="U61">
        <f t="shared" si="4"/>
        <v>-98.489999999999981</v>
      </c>
      <c r="V61" s="5">
        <f t="shared" si="6"/>
        <v>-0.20099999999999996</v>
      </c>
    </row>
    <row r="62" spans="1:22">
      <c r="A62" t="s">
        <v>5064</v>
      </c>
      <c r="B62" t="s">
        <v>5065</v>
      </c>
      <c r="C62" t="s">
        <v>57</v>
      </c>
      <c r="D62" s="6">
        <v>6</v>
      </c>
      <c r="E62" s="4">
        <v>1</v>
      </c>
      <c r="F62">
        <v>596</v>
      </c>
      <c r="G62">
        <v>3181.65</v>
      </c>
      <c r="H62" t="s">
        <v>177</v>
      </c>
      <c r="I62" s="2" t="s">
        <v>57</v>
      </c>
      <c r="J62" s="4">
        <f t="shared" si="0"/>
        <v>3576</v>
      </c>
      <c r="K62" t="s">
        <v>57</v>
      </c>
      <c r="L62" t="s">
        <v>58</v>
      </c>
      <c r="M62" t="s">
        <v>179</v>
      </c>
      <c r="N62" s="6">
        <v>4.5199999999999996</v>
      </c>
      <c r="O62">
        <f t="shared" si="9"/>
        <v>2693.9199999999996</v>
      </c>
      <c r="P62" s="5">
        <f t="shared" si="8"/>
        <v>-0.24666666666666678</v>
      </c>
      <c r="Q62" t="s">
        <v>4739</v>
      </c>
      <c r="R62" s="6">
        <v>4.99</v>
      </c>
      <c r="S62">
        <f t="shared" si="2"/>
        <v>596</v>
      </c>
      <c r="T62">
        <f t="shared" si="3"/>
        <v>2974.04</v>
      </c>
      <c r="U62">
        <f t="shared" si="4"/>
        <v>-207.61000000000013</v>
      </c>
      <c r="V62" s="5">
        <f t="shared" si="6"/>
        <v>-7.7066134109401968E-2</v>
      </c>
    </row>
    <row r="63" spans="1:22" hidden="1">
      <c r="A63" t="s">
        <v>5066</v>
      </c>
      <c r="B63" t="s">
        <v>5067</v>
      </c>
      <c r="C63" t="s">
        <v>1677</v>
      </c>
      <c r="D63" s="4">
        <v>23.57</v>
      </c>
      <c r="E63" s="4">
        <v>1</v>
      </c>
      <c r="F63">
        <v>3</v>
      </c>
      <c r="G63">
        <v>94.28</v>
      </c>
      <c r="H63" t="s">
        <v>184</v>
      </c>
      <c r="I63" s="2" t="s">
        <v>1677</v>
      </c>
      <c r="J63" s="4">
        <f t="shared" si="0"/>
        <v>70.710000000000008</v>
      </c>
      <c r="K63" t="e">
        <v>#N/A</v>
      </c>
      <c r="L63" t="e">
        <v>#N/A</v>
      </c>
      <c r="M63" t="e">
        <v>#N/A</v>
      </c>
      <c r="N63" t="e">
        <v>#N/A</v>
      </c>
      <c r="O63" t="e">
        <f t="shared" si="9"/>
        <v>#N/A</v>
      </c>
      <c r="Q63" t="s">
        <v>5068</v>
      </c>
      <c r="R63">
        <v>19.75</v>
      </c>
      <c r="S63">
        <f t="shared" si="2"/>
        <v>3</v>
      </c>
      <c r="T63">
        <f t="shared" si="3"/>
        <v>59.25</v>
      </c>
      <c r="U63">
        <f t="shared" si="4"/>
        <v>-35.03</v>
      </c>
      <c r="V63" s="5" t="e">
        <f t="shared" si="6"/>
        <v>#N/A</v>
      </c>
    </row>
    <row r="64" spans="1:22">
      <c r="A64" t="s">
        <v>5069</v>
      </c>
      <c r="B64" t="s">
        <v>5070</v>
      </c>
      <c r="C64" t="s">
        <v>1337</v>
      </c>
      <c r="D64" s="6">
        <v>15.5</v>
      </c>
      <c r="E64" s="4">
        <v>1</v>
      </c>
      <c r="F64">
        <v>22</v>
      </c>
      <c r="G64">
        <v>322.08</v>
      </c>
      <c r="H64" t="s">
        <v>177</v>
      </c>
      <c r="I64" s="2" t="s">
        <v>1336</v>
      </c>
      <c r="J64" s="4">
        <f t="shared" si="0"/>
        <v>341</v>
      </c>
      <c r="K64" t="s">
        <v>1337</v>
      </c>
      <c r="L64" t="s">
        <v>4747</v>
      </c>
      <c r="M64" t="s">
        <v>179</v>
      </c>
      <c r="N64" s="6">
        <v>13.83</v>
      </c>
      <c r="O64">
        <f t="shared" si="9"/>
        <v>304.26</v>
      </c>
      <c r="P64" s="5">
        <f t="shared" ref="P64:P72" si="10">(O64-J64)/J64</f>
        <v>-0.107741935483871</v>
      </c>
      <c r="Q64" s="5" t="s">
        <v>4748</v>
      </c>
      <c r="R64" s="6">
        <v>18.71</v>
      </c>
      <c r="S64">
        <f t="shared" si="2"/>
        <v>22</v>
      </c>
      <c r="T64">
        <f t="shared" si="3"/>
        <v>411.62</v>
      </c>
      <c r="U64">
        <f t="shared" si="4"/>
        <v>89.54000000000002</v>
      </c>
      <c r="V64" s="5">
        <f t="shared" si="6"/>
        <v>0.29428778018799717</v>
      </c>
    </row>
    <row r="65" spans="1:22">
      <c r="A65" t="s">
        <v>5071</v>
      </c>
      <c r="B65" t="s">
        <v>5072</v>
      </c>
      <c r="C65" t="s">
        <v>59</v>
      </c>
      <c r="D65" s="6">
        <v>17.87</v>
      </c>
      <c r="E65" s="4">
        <v>1</v>
      </c>
      <c r="F65">
        <v>40</v>
      </c>
      <c r="G65">
        <v>705.55</v>
      </c>
      <c r="H65" t="s">
        <v>193</v>
      </c>
      <c r="I65" s="2" t="s">
        <v>194</v>
      </c>
      <c r="J65" s="4">
        <f t="shared" si="0"/>
        <v>714.80000000000007</v>
      </c>
      <c r="K65">
        <v>96039</v>
      </c>
      <c r="L65" t="s">
        <v>60</v>
      </c>
      <c r="M65" t="s">
        <v>168</v>
      </c>
      <c r="N65" s="6">
        <v>15.92</v>
      </c>
      <c r="O65">
        <f t="shared" si="9"/>
        <v>636.79999999999995</v>
      </c>
      <c r="P65" s="5">
        <f t="shared" si="10"/>
        <v>-0.10912143256855079</v>
      </c>
      <c r="Q65" s="5" t="s">
        <v>5073</v>
      </c>
      <c r="R65" s="6">
        <v>15.45</v>
      </c>
      <c r="S65">
        <f t="shared" si="2"/>
        <v>40</v>
      </c>
      <c r="T65">
        <f t="shared" si="3"/>
        <v>618</v>
      </c>
      <c r="U65">
        <f t="shared" si="4"/>
        <v>-87.549999999999955</v>
      </c>
      <c r="V65" s="5">
        <f t="shared" si="6"/>
        <v>-0.13748429648241201</v>
      </c>
    </row>
    <row r="66" spans="1:22">
      <c r="A66" t="s">
        <v>5071</v>
      </c>
      <c r="B66" t="s">
        <v>5072</v>
      </c>
      <c r="C66" t="s">
        <v>524</v>
      </c>
      <c r="D66" s="6">
        <v>2.63</v>
      </c>
      <c r="E66" s="4">
        <v>1</v>
      </c>
      <c r="F66">
        <v>91</v>
      </c>
      <c r="G66">
        <v>239.33</v>
      </c>
      <c r="H66" t="s">
        <v>197</v>
      </c>
      <c r="I66" s="2" t="s">
        <v>194</v>
      </c>
      <c r="J66" s="4">
        <f t="shared" ref="J66:J129" si="11">F66*D66</f>
        <v>239.32999999999998</v>
      </c>
      <c r="K66">
        <v>96039</v>
      </c>
      <c r="L66" t="s">
        <v>60</v>
      </c>
      <c r="M66" t="s">
        <v>168</v>
      </c>
      <c r="N66" s="6">
        <v>1.99</v>
      </c>
      <c r="O66">
        <f t="shared" si="9"/>
        <v>181.09</v>
      </c>
      <c r="P66" s="5">
        <f t="shared" si="10"/>
        <v>-0.24334600760456268</v>
      </c>
      <c r="Q66" t="s">
        <v>5074</v>
      </c>
      <c r="R66" s="6">
        <v>1.93</v>
      </c>
      <c r="S66">
        <f t="shared" ref="S66:S129" si="12">F66</f>
        <v>91</v>
      </c>
      <c r="T66">
        <f t="shared" ref="T66:T129" si="13">S66*R66</f>
        <v>175.63</v>
      </c>
      <c r="U66">
        <f t="shared" ref="U66:U126" si="14">T66-G66</f>
        <v>-63.700000000000017</v>
      </c>
      <c r="V66" s="5">
        <f t="shared" ref="V66:V126" si="15">U66/O66</f>
        <v>-0.35175879396984933</v>
      </c>
    </row>
    <row r="67" spans="1:22">
      <c r="A67" t="s">
        <v>5075</v>
      </c>
      <c r="B67" t="s">
        <v>5076</v>
      </c>
      <c r="C67" t="s">
        <v>61</v>
      </c>
      <c r="D67" s="6">
        <v>15</v>
      </c>
      <c r="E67" s="4">
        <v>1</v>
      </c>
      <c r="F67">
        <v>6</v>
      </c>
      <c r="G67">
        <v>90</v>
      </c>
      <c r="H67" t="s">
        <v>195</v>
      </c>
      <c r="I67" s="2" t="s">
        <v>196</v>
      </c>
      <c r="J67" s="4">
        <f t="shared" si="11"/>
        <v>90</v>
      </c>
      <c r="K67">
        <v>96040</v>
      </c>
      <c r="L67" t="s">
        <v>62</v>
      </c>
      <c r="M67" t="s">
        <v>168</v>
      </c>
      <c r="N67" s="6">
        <v>13.3</v>
      </c>
      <c r="O67">
        <f t="shared" si="9"/>
        <v>79.800000000000011</v>
      </c>
      <c r="P67" s="5">
        <f t="shared" si="10"/>
        <v>-0.1133333333333332</v>
      </c>
      <c r="Q67" s="5" t="s">
        <v>5077</v>
      </c>
      <c r="R67" s="6">
        <v>11.89</v>
      </c>
      <c r="S67">
        <f t="shared" si="12"/>
        <v>6</v>
      </c>
      <c r="T67">
        <f t="shared" si="13"/>
        <v>71.34</v>
      </c>
      <c r="U67">
        <f t="shared" si="14"/>
        <v>-18.659999999999997</v>
      </c>
      <c r="V67" s="5">
        <f t="shared" si="15"/>
        <v>-0.23383458646616534</v>
      </c>
    </row>
    <row r="68" spans="1:22">
      <c r="A68" t="s">
        <v>5075</v>
      </c>
      <c r="B68" t="s">
        <v>5076</v>
      </c>
      <c r="C68" t="s">
        <v>375</v>
      </c>
      <c r="D68" s="6">
        <v>2</v>
      </c>
      <c r="E68" s="4">
        <v>1</v>
      </c>
      <c r="F68">
        <v>32</v>
      </c>
      <c r="G68">
        <v>61.74</v>
      </c>
      <c r="H68" t="s">
        <v>197</v>
      </c>
      <c r="I68" s="2" t="s">
        <v>196</v>
      </c>
      <c r="J68" s="4">
        <f t="shared" si="11"/>
        <v>64</v>
      </c>
      <c r="K68">
        <v>96040</v>
      </c>
      <c r="L68" t="s">
        <v>62</v>
      </c>
      <c r="M68" t="s">
        <v>168</v>
      </c>
      <c r="N68" s="6">
        <v>1.33</v>
      </c>
      <c r="O68">
        <f t="shared" si="9"/>
        <v>42.56</v>
      </c>
      <c r="P68" s="5">
        <f t="shared" si="10"/>
        <v>-0.33499999999999996</v>
      </c>
      <c r="Q68" t="s">
        <v>5078</v>
      </c>
      <c r="R68" s="6">
        <v>1.33</v>
      </c>
      <c r="S68">
        <f t="shared" si="12"/>
        <v>32</v>
      </c>
      <c r="T68">
        <f t="shared" si="13"/>
        <v>42.56</v>
      </c>
      <c r="U68">
        <f t="shared" si="14"/>
        <v>-19.18</v>
      </c>
      <c r="V68" s="5">
        <f t="shared" si="15"/>
        <v>-0.45065789473684209</v>
      </c>
    </row>
    <row r="69" spans="1:22">
      <c r="A69" t="s">
        <v>5079</v>
      </c>
      <c r="B69" t="s">
        <v>5080</v>
      </c>
      <c r="C69" t="s">
        <v>1077</v>
      </c>
      <c r="D69" s="6">
        <v>11.79</v>
      </c>
      <c r="E69" s="4">
        <v>1</v>
      </c>
      <c r="F69">
        <v>13</v>
      </c>
      <c r="G69">
        <v>151.87</v>
      </c>
      <c r="H69" t="s">
        <v>177</v>
      </c>
      <c r="I69" s="2" t="s">
        <v>1076</v>
      </c>
      <c r="J69" s="4">
        <f t="shared" si="11"/>
        <v>153.26999999999998</v>
      </c>
      <c r="K69" t="s">
        <v>1077</v>
      </c>
      <c r="L69" t="s">
        <v>4750</v>
      </c>
      <c r="M69" t="s">
        <v>226</v>
      </c>
      <c r="N69" s="6">
        <v>9.3000000000000007</v>
      </c>
      <c r="O69">
        <f t="shared" si="9"/>
        <v>120.9</v>
      </c>
      <c r="P69" s="5">
        <f t="shared" si="10"/>
        <v>-0.21119592875318052</v>
      </c>
      <c r="Q69" s="5" t="s">
        <v>4751</v>
      </c>
      <c r="R69" s="6">
        <v>10.395999999999999</v>
      </c>
      <c r="S69">
        <f t="shared" si="12"/>
        <v>13</v>
      </c>
      <c r="T69">
        <f t="shared" si="13"/>
        <v>135.148</v>
      </c>
      <c r="U69">
        <f t="shared" si="14"/>
        <v>-16.722000000000008</v>
      </c>
      <c r="V69" s="5">
        <f t="shared" si="15"/>
        <v>-0.1383126550868487</v>
      </c>
    </row>
    <row r="70" spans="1:22">
      <c r="A70" t="s">
        <v>5079</v>
      </c>
      <c r="B70" t="s">
        <v>5081</v>
      </c>
      <c r="C70" t="s">
        <v>1079</v>
      </c>
      <c r="D70" s="6">
        <v>12.51</v>
      </c>
      <c r="E70" s="4">
        <v>1</v>
      </c>
      <c r="F70">
        <v>17</v>
      </c>
      <c r="G70">
        <v>209.69</v>
      </c>
      <c r="H70" t="s">
        <v>177</v>
      </c>
      <c r="I70" s="2" t="s">
        <v>1076</v>
      </c>
      <c r="J70" s="4">
        <f t="shared" si="11"/>
        <v>212.67</v>
      </c>
      <c r="K70" t="s">
        <v>1077</v>
      </c>
      <c r="L70" t="s">
        <v>4750</v>
      </c>
      <c r="M70" t="s">
        <v>226</v>
      </c>
      <c r="N70" s="6">
        <v>9.3000000000000007</v>
      </c>
      <c r="O70">
        <f t="shared" si="9"/>
        <v>158.10000000000002</v>
      </c>
      <c r="P70" s="5">
        <f t="shared" si="10"/>
        <v>-0.25659472422062335</v>
      </c>
      <c r="Q70" s="5" t="s">
        <v>4751</v>
      </c>
      <c r="R70" s="6">
        <v>10.395999999999999</v>
      </c>
      <c r="S70">
        <f t="shared" si="12"/>
        <v>17</v>
      </c>
      <c r="T70">
        <f t="shared" si="13"/>
        <v>176.73199999999997</v>
      </c>
      <c r="U70">
        <f t="shared" si="14"/>
        <v>-32.958000000000027</v>
      </c>
      <c r="V70" s="5">
        <f t="shared" si="15"/>
        <v>-0.20846299810246693</v>
      </c>
    </row>
    <row r="71" spans="1:22">
      <c r="A71" t="s">
        <v>5082</v>
      </c>
      <c r="B71" t="s">
        <v>5083</v>
      </c>
      <c r="C71" t="s">
        <v>1435</v>
      </c>
      <c r="D71" s="6">
        <v>18.43</v>
      </c>
      <c r="E71" s="4">
        <v>1</v>
      </c>
      <c r="F71">
        <v>19</v>
      </c>
      <c r="G71">
        <v>346.04</v>
      </c>
      <c r="H71" t="s">
        <v>207</v>
      </c>
      <c r="I71" s="2" t="s">
        <v>198</v>
      </c>
      <c r="J71" s="4">
        <f t="shared" si="11"/>
        <v>350.17</v>
      </c>
      <c r="K71">
        <v>96041</v>
      </c>
      <c r="L71" t="s">
        <v>64</v>
      </c>
      <c r="M71" t="s">
        <v>168</v>
      </c>
      <c r="N71" s="6">
        <v>19.88</v>
      </c>
      <c r="O71">
        <f t="shared" si="9"/>
        <v>377.71999999999997</v>
      </c>
      <c r="P71" s="5">
        <f t="shared" si="10"/>
        <v>7.8676071622354724E-2</v>
      </c>
      <c r="Q71" s="5" t="s">
        <v>5084</v>
      </c>
      <c r="R71" s="6">
        <v>24.49</v>
      </c>
      <c r="S71">
        <f t="shared" si="12"/>
        <v>19</v>
      </c>
      <c r="T71">
        <f t="shared" si="13"/>
        <v>465.30999999999995</v>
      </c>
      <c r="U71">
        <f t="shared" si="14"/>
        <v>119.26999999999992</v>
      </c>
      <c r="V71" s="5">
        <f t="shared" si="15"/>
        <v>0.31576299904691291</v>
      </c>
    </row>
    <row r="72" spans="1:22">
      <c r="A72" t="s">
        <v>5082</v>
      </c>
      <c r="B72" t="s">
        <v>5085</v>
      </c>
      <c r="C72" t="s">
        <v>63</v>
      </c>
      <c r="D72" s="6">
        <v>1.5</v>
      </c>
      <c r="E72" s="4">
        <v>1</v>
      </c>
      <c r="F72">
        <v>350</v>
      </c>
      <c r="G72">
        <v>526.92999999999995</v>
      </c>
      <c r="H72" t="s">
        <v>197</v>
      </c>
      <c r="I72" s="2" t="s">
        <v>198</v>
      </c>
      <c r="J72" s="4">
        <f t="shared" si="11"/>
        <v>525</v>
      </c>
      <c r="K72">
        <v>96041</v>
      </c>
      <c r="L72" t="s">
        <v>64</v>
      </c>
      <c r="M72" t="s">
        <v>168</v>
      </c>
      <c r="N72" s="6">
        <v>1.42</v>
      </c>
      <c r="O72">
        <f t="shared" si="9"/>
        <v>497</v>
      </c>
      <c r="P72" s="5">
        <f t="shared" si="10"/>
        <v>-5.3333333333333337E-2</v>
      </c>
      <c r="Q72" t="s">
        <v>5086</v>
      </c>
      <c r="R72" s="6">
        <v>2.04</v>
      </c>
      <c r="S72">
        <f t="shared" si="12"/>
        <v>350</v>
      </c>
      <c r="T72">
        <f t="shared" si="13"/>
        <v>714</v>
      </c>
      <c r="U72">
        <f t="shared" si="14"/>
        <v>187.07000000000005</v>
      </c>
      <c r="V72" s="5">
        <f t="shared" si="15"/>
        <v>0.37639839034205241</v>
      </c>
    </row>
    <row r="73" spans="1:22" hidden="1">
      <c r="A73" t="s">
        <v>5087</v>
      </c>
      <c r="B73" t="s">
        <v>5088</v>
      </c>
      <c r="C73" t="s">
        <v>646</v>
      </c>
      <c r="D73" s="4">
        <v>4.79</v>
      </c>
      <c r="E73" s="4">
        <v>1</v>
      </c>
      <c r="F73">
        <v>2</v>
      </c>
      <c r="G73">
        <v>8.5399999999999991</v>
      </c>
      <c r="H73" t="s">
        <v>197</v>
      </c>
      <c r="I73" s="2" t="s">
        <v>646</v>
      </c>
      <c r="J73" s="4">
        <f t="shared" si="11"/>
        <v>9.58</v>
      </c>
      <c r="K73" t="e">
        <v>#N/A</v>
      </c>
      <c r="L73" t="e">
        <v>#N/A</v>
      </c>
      <c r="M73" t="e">
        <v>#N/A</v>
      </c>
      <c r="N73" t="e">
        <v>#N/A</v>
      </c>
      <c r="O73" t="e">
        <f t="shared" si="9"/>
        <v>#N/A</v>
      </c>
      <c r="Q73" s="5" t="e">
        <v>#N/A</v>
      </c>
      <c r="R73" t="e">
        <v>#N/A</v>
      </c>
      <c r="S73">
        <f t="shared" si="12"/>
        <v>2</v>
      </c>
      <c r="T73" t="e">
        <f t="shared" si="13"/>
        <v>#N/A</v>
      </c>
      <c r="U73" t="e">
        <f t="shared" si="14"/>
        <v>#N/A</v>
      </c>
      <c r="V73" s="5" t="e">
        <f t="shared" si="15"/>
        <v>#N/A</v>
      </c>
    </row>
    <row r="74" spans="1:22" hidden="1">
      <c r="A74" t="s">
        <v>5089</v>
      </c>
      <c r="B74" t="s">
        <v>5090</v>
      </c>
      <c r="C74" t="s">
        <v>1133</v>
      </c>
      <c r="D74" s="4">
        <v>15.63</v>
      </c>
      <c r="E74" s="4">
        <v>1</v>
      </c>
      <c r="F74">
        <v>1</v>
      </c>
      <c r="G74">
        <v>15.63</v>
      </c>
      <c r="H74" t="s">
        <v>197</v>
      </c>
      <c r="I74" s="2" t="s">
        <v>632</v>
      </c>
      <c r="J74" s="4">
        <f t="shared" si="11"/>
        <v>15.63</v>
      </c>
      <c r="K74">
        <v>97740</v>
      </c>
      <c r="L74" t="s">
        <v>5091</v>
      </c>
      <c r="M74" t="s">
        <v>229</v>
      </c>
      <c r="N74">
        <v>18.18</v>
      </c>
      <c r="O74">
        <f t="shared" si="9"/>
        <v>18.18</v>
      </c>
      <c r="P74" s="5">
        <f>(O74-J74)/J74</f>
        <v>0.16314779270633389</v>
      </c>
      <c r="Q74" s="5" t="e">
        <v>#N/A</v>
      </c>
      <c r="R74" t="e">
        <v>#N/A</v>
      </c>
      <c r="S74">
        <f t="shared" si="12"/>
        <v>1</v>
      </c>
      <c r="T74" t="e">
        <f t="shared" si="13"/>
        <v>#N/A</v>
      </c>
      <c r="U74" t="e">
        <f t="shared" si="14"/>
        <v>#N/A</v>
      </c>
      <c r="V74" s="5" t="e">
        <f t="shared" si="15"/>
        <v>#N/A</v>
      </c>
    </row>
    <row r="75" spans="1:22">
      <c r="A75" t="s">
        <v>5092</v>
      </c>
      <c r="B75" t="s">
        <v>5093</v>
      </c>
      <c r="C75" t="s">
        <v>130</v>
      </c>
      <c r="D75" s="6">
        <v>19.71</v>
      </c>
      <c r="E75" s="4">
        <v>1</v>
      </c>
      <c r="F75">
        <v>85</v>
      </c>
      <c r="G75">
        <v>1292.8499999999999</v>
      </c>
      <c r="H75" t="s">
        <v>248</v>
      </c>
      <c r="I75" s="2" t="s">
        <v>130</v>
      </c>
      <c r="J75" s="4">
        <f t="shared" si="11"/>
        <v>1675.3500000000001</v>
      </c>
      <c r="K75" t="s">
        <v>354</v>
      </c>
      <c r="L75" t="s">
        <v>131</v>
      </c>
      <c r="M75" t="s">
        <v>168</v>
      </c>
      <c r="N75" s="6">
        <v>17.28</v>
      </c>
      <c r="O75">
        <f t="shared" si="9"/>
        <v>1468.8000000000002</v>
      </c>
      <c r="P75" s="5">
        <f>(O75-J75)/J75</f>
        <v>-0.12328767123287668</v>
      </c>
      <c r="Q75" s="5" t="s">
        <v>5094</v>
      </c>
      <c r="R75" s="6">
        <v>16.8</v>
      </c>
      <c r="S75">
        <f t="shared" si="12"/>
        <v>85</v>
      </c>
      <c r="T75">
        <f t="shared" si="13"/>
        <v>1428</v>
      </c>
      <c r="U75">
        <f t="shared" si="14"/>
        <v>135.15000000000009</v>
      </c>
      <c r="V75" s="5">
        <f t="shared" si="15"/>
        <v>9.2013888888888937E-2</v>
      </c>
    </row>
    <row r="76" spans="1:22">
      <c r="A76" t="s">
        <v>5092</v>
      </c>
      <c r="B76" t="s">
        <v>5093</v>
      </c>
      <c r="C76" t="s">
        <v>354</v>
      </c>
      <c r="D76" s="6">
        <v>2.19</v>
      </c>
      <c r="E76" s="4">
        <v>1</v>
      </c>
      <c r="F76">
        <v>143</v>
      </c>
      <c r="G76">
        <v>289.11</v>
      </c>
      <c r="H76" t="s">
        <v>197</v>
      </c>
      <c r="I76" s="2" t="s">
        <v>130</v>
      </c>
      <c r="J76" s="4">
        <f t="shared" si="11"/>
        <v>313.17</v>
      </c>
      <c r="K76" t="s">
        <v>354</v>
      </c>
      <c r="L76" t="s">
        <v>131</v>
      </c>
      <c r="M76" t="s">
        <v>168</v>
      </c>
      <c r="N76" s="6">
        <v>1.92</v>
      </c>
      <c r="O76">
        <f t="shared" si="9"/>
        <v>274.56</v>
      </c>
      <c r="P76" s="5">
        <f>(O76-J76)/J76</f>
        <v>-0.12328767123287675</v>
      </c>
      <c r="Q76" t="s">
        <v>4902</v>
      </c>
      <c r="R76" s="6">
        <v>1.87</v>
      </c>
      <c r="S76">
        <f t="shared" si="12"/>
        <v>143</v>
      </c>
      <c r="T76">
        <f t="shared" si="13"/>
        <v>267.41000000000003</v>
      </c>
      <c r="U76">
        <f t="shared" si="14"/>
        <v>-21.699999999999989</v>
      </c>
      <c r="V76" s="5">
        <f t="shared" si="15"/>
        <v>-7.903554778554775E-2</v>
      </c>
    </row>
    <row r="77" spans="1:22" hidden="1">
      <c r="A77" t="s">
        <v>5095</v>
      </c>
      <c r="B77" t="s">
        <v>5096</v>
      </c>
      <c r="C77" t="s">
        <v>1420</v>
      </c>
      <c r="D77" s="4">
        <v>22.37</v>
      </c>
      <c r="E77" s="4">
        <v>1</v>
      </c>
      <c r="F77">
        <v>1</v>
      </c>
      <c r="G77">
        <v>19.71</v>
      </c>
      <c r="H77" t="s">
        <v>248</v>
      </c>
      <c r="I77" s="2" t="s">
        <v>1420</v>
      </c>
      <c r="J77" s="4">
        <f t="shared" si="11"/>
        <v>22.37</v>
      </c>
      <c r="K77" t="e">
        <v>#N/A</v>
      </c>
      <c r="L77" t="e">
        <v>#N/A</v>
      </c>
      <c r="M77" t="e">
        <v>#N/A</v>
      </c>
      <c r="N77" t="e">
        <v>#N/A</v>
      </c>
      <c r="O77" t="e">
        <f t="shared" si="9"/>
        <v>#N/A</v>
      </c>
      <c r="Q77" t="s">
        <v>5097</v>
      </c>
      <c r="R77">
        <v>29.11</v>
      </c>
      <c r="S77">
        <f t="shared" si="12"/>
        <v>1</v>
      </c>
      <c r="T77">
        <f t="shared" si="13"/>
        <v>29.11</v>
      </c>
      <c r="U77">
        <f t="shared" si="14"/>
        <v>9.3999999999999986</v>
      </c>
      <c r="V77" s="5" t="e">
        <f t="shared" si="15"/>
        <v>#N/A</v>
      </c>
    </row>
    <row r="78" spans="1:22" hidden="1">
      <c r="A78" t="s">
        <v>5095</v>
      </c>
      <c r="B78" t="s">
        <v>5096</v>
      </c>
      <c r="C78" t="s">
        <v>475</v>
      </c>
      <c r="D78" s="4">
        <v>3.93</v>
      </c>
      <c r="E78" s="4">
        <v>1</v>
      </c>
      <c r="F78">
        <v>5</v>
      </c>
      <c r="G78">
        <v>16.670000000000002</v>
      </c>
      <c r="H78" t="s">
        <v>197</v>
      </c>
      <c r="I78" s="2" t="s">
        <v>1420</v>
      </c>
      <c r="J78" s="4">
        <f t="shared" si="11"/>
        <v>19.650000000000002</v>
      </c>
      <c r="K78" t="e">
        <v>#N/A</v>
      </c>
      <c r="L78" t="e">
        <v>#N/A</v>
      </c>
      <c r="M78" t="e">
        <v>#N/A</v>
      </c>
      <c r="N78" t="e">
        <v>#N/A</v>
      </c>
      <c r="O78" t="e">
        <f t="shared" si="9"/>
        <v>#N/A</v>
      </c>
      <c r="Q78" t="s">
        <v>5098</v>
      </c>
      <c r="R78">
        <v>3.24</v>
      </c>
      <c r="S78">
        <f t="shared" si="12"/>
        <v>5</v>
      </c>
      <c r="T78">
        <f t="shared" si="13"/>
        <v>16.200000000000003</v>
      </c>
      <c r="U78">
        <f t="shared" si="14"/>
        <v>-0.46999999999999886</v>
      </c>
      <c r="V78" s="5" t="e">
        <f t="shared" si="15"/>
        <v>#N/A</v>
      </c>
    </row>
    <row r="79" spans="1:22">
      <c r="A79" t="s">
        <v>5099</v>
      </c>
      <c r="B79" t="s">
        <v>5100</v>
      </c>
      <c r="C79" t="s">
        <v>1340</v>
      </c>
      <c r="D79" s="6">
        <v>22.14</v>
      </c>
      <c r="E79" s="4">
        <v>1</v>
      </c>
      <c r="F79">
        <v>3</v>
      </c>
      <c r="G79">
        <v>59.79</v>
      </c>
      <c r="H79" t="s">
        <v>4905</v>
      </c>
      <c r="I79" s="2" t="s">
        <v>1340</v>
      </c>
      <c r="J79" s="4">
        <f t="shared" si="11"/>
        <v>66.42</v>
      </c>
      <c r="K79" t="s">
        <v>1340</v>
      </c>
      <c r="L79" t="s">
        <v>4904</v>
      </c>
      <c r="M79" t="s">
        <v>3148</v>
      </c>
      <c r="N79" s="6">
        <v>21.94</v>
      </c>
      <c r="O79">
        <f t="shared" si="9"/>
        <v>65.820000000000007</v>
      </c>
      <c r="P79" s="5">
        <f t="shared" ref="P79:P92" si="16">(O79-J79)/J79</f>
        <v>-9.0334236675699234E-3</v>
      </c>
      <c r="Q79" t="s">
        <v>4906</v>
      </c>
      <c r="R79" s="6">
        <v>20.5</v>
      </c>
      <c r="S79">
        <f t="shared" si="12"/>
        <v>3</v>
      </c>
      <c r="T79">
        <f t="shared" si="13"/>
        <v>61.5</v>
      </c>
      <c r="U79">
        <f t="shared" si="14"/>
        <v>1.7100000000000009</v>
      </c>
      <c r="V79" s="5">
        <f t="shared" si="15"/>
        <v>2.5979945305378314E-2</v>
      </c>
    </row>
    <row r="80" spans="1:22">
      <c r="A80" t="s">
        <v>5101</v>
      </c>
      <c r="B80" t="s">
        <v>5102</v>
      </c>
      <c r="C80" t="s">
        <v>407</v>
      </c>
      <c r="D80" s="6">
        <v>2.14</v>
      </c>
      <c r="E80" s="4">
        <v>1</v>
      </c>
      <c r="F80">
        <v>8</v>
      </c>
      <c r="G80">
        <v>16.23</v>
      </c>
      <c r="H80" t="s">
        <v>197</v>
      </c>
      <c r="I80" s="2" t="s">
        <v>406</v>
      </c>
      <c r="J80" s="4">
        <f t="shared" si="11"/>
        <v>17.12</v>
      </c>
      <c r="K80">
        <v>97708</v>
      </c>
      <c r="L80" t="s">
        <v>408</v>
      </c>
      <c r="M80" t="s">
        <v>168</v>
      </c>
      <c r="N80" s="6">
        <v>1.135</v>
      </c>
      <c r="O80">
        <f t="shared" si="9"/>
        <v>9.08</v>
      </c>
      <c r="P80" s="5">
        <f t="shared" si="16"/>
        <v>-0.46962616822429909</v>
      </c>
      <c r="Q80" s="5" t="s">
        <v>4753</v>
      </c>
      <c r="R80" s="6">
        <v>2.7</v>
      </c>
      <c r="S80">
        <f t="shared" si="12"/>
        <v>8</v>
      </c>
      <c r="T80">
        <f t="shared" si="13"/>
        <v>21.6</v>
      </c>
      <c r="U80">
        <f t="shared" si="14"/>
        <v>5.370000000000001</v>
      </c>
      <c r="V80" s="5">
        <f t="shared" si="15"/>
        <v>0.59140969162995605</v>
      </c>
    </row>
    <row r="81" spans="1:22" hidden="1">
      <c r="A81" t="s">
        <v>5103</v>
      </c>
      <c r="B81" t="s">
        <v>5104</v>
      </c>
      <c r="C81" t="s">
        <v>1984</v>
      </c>
      <c r="D81" s="4">
        <v>34.29</v>
      </c>
      <c r="E81" s="4">
        <v>1</v>
      </c>
      <c r="F81">
        <v>2</v>
      </c>
      <c r="G81">
        <v>7</v>
      </c>
      <c r="H81" t="s">
        <v>177</v>
      </c>
      <c r="I81" s="2" t="s">
        <v>1984</v>
      </c>
      <c r="J81" s="4">
        <f t="shared" si="11"/>
        <v>68.58</v>
      </c>
      <c r="K81" t="s">
        <v>1984</v>
      </c>
      <c r="L81" t="s">
        <v>5105</v>
      </c>
      <c r="M81" t="s">
        <v>226</v>
      </c>
      <c r="N81">
        <v>36</v>
      </c>
      <c r="O81">
        <f t="shared" si="9"/>
        <v>72</v>
      </c>
      <c r="P81" s="5">
        <f t="shared" si="16"/>
        <v>4.9868766404199502E-2</v>
      </c>
      <c r="Q81" s="5"/>
      <c r="R81" t="e">
        <v>#N/A</v>
      </c>
      <c r="S81">
        <f t="shared" si="12"/>
        <v>2</v>
      </c>
      <c r="T81" t="e">
        <f t="shared" si="13"/>
        <v>#N/A</v>
      </c>
      <c r="U81" t="e">
        <f t="shared" si="14"/>
        <v>#N/A</v>
      </c>
      <c r="V81" s="5" t="e">
        <f t="shared" si="15"/>
        <v>#N/A</v>
      </c>
    </row>
    <row r="82" spans="1:22">
      <c r="A82" t="s">
        <v>5106</v>
      </c>
      <c r="B82" t="s">
        <v>5107</v>
      </c>
      <c r="C82" t="s">
        <v>490</v>
      </c>
      <c r="D82" s="6">
        <v>2.37</v>
      </c>
      <c r="E82" s="4">
        <v>1</v>
      </c>
      <c r="F82">
        <v>5</v>
      </c>
      <c r="G82">
        <v>11.85</v>
      </c>
      <c r="H82" t="s">
        <v>197</v>
      </c>
      <c r="I82" s="2" t="s">
        <v>489</v>
      </c>
      <c r="J82" s="4">
        <f t="shared" si="11"/>
        <v>11.850000000000001</v>
      </c>
      <c r="K82">
        <v>96053</v>
      </c>
      <c r="L82" t="s">
        <v>5108</v>
      </c>
      <c r="M82" t="s">
        <v>168</v>
      </c>
      <c r="N82" s="6">
        <v>2.16</v>
      </c>
      <c r="O82">
        <f t="shared" si="9"/>
        <v>10.8</v>
      </c>
      <c r="P82" s="5">
        <f t="shared" si="16"/>
        <v>-8.8607594936708917E-2</v>
      </c>
      <c r="Q82" t="s">
        <v>5109</v>
      </c>
      <c r="R82" s="6">
        <v>2.85</v>
      </c>
      <c r="S82">
        <f t="shared" si="12"/>
        <v>5</v>
      </c>
      <c r="T82">
        <f t="shared" si="13"/>
        <v>14.25</v>
      </c>
      <c r="U82">
        <f t="shared" si="14"/>
        <v>2.4000000000000004</v>
      </c>
      <c r="V82" s="5">
        <f t="shared" si="15"/>
        <v>0.22222222222222224</v>
      </c>
    </row>
    <row r="83" spans="1:22">
      <c r="A83" t="s">
        <v>5106</v>
      </c>
      <c r="B83" t="s">
        <v>5107</v>
      </c>
      <c r="C83" t="s">
        <v>1428</v>
      </c>
      <c r="D83" s="6">
        <v>19.5</v>
      </c>
      <c r="E83" s="4">
        <v>1</v>
      </c>
      <c r="F83">
        <v>1</v>
      </c>
      <c r="G83">
        <v>19.5</v>
      </c>
      <c r="H83" t="s">
        <v>193</v>
      </c>
      <c r="I83" s="2" t="s">
        <v>489</v>
      </c>
      <c r="J83" s="4">
        <f t="shared" si="11"/>
        <v>19.5</v>
      </c>
      <c r="K83">
        <v>96053</v>
      </c>
      <c r="L83" t="s">
        <v>5108</v>
      </c>
      <c r="M83" t="s">
        <v>168</v>
      </c>
      <c r="N83" s="6">
        <v>17.28</v>
      </c>
      <c r="O83">
        <f t="shared" ref="O83:O114" si="17">N83*F83</f>
        <v>17.28</v>
      </c>
      <c r="P83" s="5">
        <f t="shared" si="16"/>
        <v>-0.11384615384615379</v>
      </c>
      <c r="Q83" s="5" t="s">
        <v>5110</v>
      </c>
      <c r="R83" s="6">
        <v>22.77</v>
      </c>
      <c r="S83">
        <f t="shared" si="12"/>
        <v>1</v>
      </c>
      <c r="T83">
        <f t="shared" si="13"/>
        <v>22.77</v>
      </c>
      <c r="U83">
        <f t="shared" si="14"/>
        <v>3.2699999999999996</v>
      </c>
      <c r="V83" s="5">
        <f t="shared" si="15"/>
        <v>0.18923611111111108</v>
      </c>
    </row>
    <row r="84" spans="1:22">
      <c r="A84" t="s">
        <v>5111</v>
      </c>
      <c r="B84" t="s">
        <v>5112</v>
      </c>
      <c r="C84" t="s">
        <v>1210</v>
      </c>
      <c r="D84" s="6">
        <v>9.64</v>
      </c>
      <c r="E84" s="4">
        <v>1</v>
      </c>
      <c r="F84">
        <v>15</v>
      </c>
      <c r="G84">
        <v>139.35</v>
      </c>
      <c r="H84" t="s">
        <v>184</v>
      </c>
      <c r="I84" s="2" t="s">
        <v>1214</v>
      </c>
      <c r="J84" s="4">
        <f t="shared" si="11"/>
        <v>144.60000000000002</v>
      </c>
      <c r="K84" t="s">
        <v>65</v>
      </c>
      <c r="L84" t="s">
        <v>66</v>
      </c>
      <c r="M84" t="s">
        <v>186</v>
      </c>
      <c r="N84" s="6">
        <v>9.31</v>
      </c>
      <c r="O84">
        <f t="shared" si="17"/>
        <v>139.65</v>
      </c>
      <c r="P84" s="5">
        <f t="shared" si="16"/>
        <v>-3.423236514522833E-2</v>
      </c>
      <c r="Q84" s="5" t="s">
        <v>5113</v>
      </c>
      <c r="R84" s="6">
        <v>11.62</v>
      </c>
      <c r="S84">
        <f t="shared" si="12"/>
        <v>15</v>
      </c>
      <c r="T84">
        <f t="shared" si="13"/>
        <v>174.29999999999998</v>
      </c>
      <c r="U84">
        <f t="shared" si="14"/>
        <v>34.949999999999989</v>
      </c>
      <c r="V84" s="5">
        <f t="shared" si="15"/>
        <v>0.25026852846401709</v>
      </c>
    </row>
    <row r="85" spans="1:22">
      <c r="A85" t="s">
        <v>5111</v>
      </c>
      <c r="B85" t="s">
        <v>5114</v>
      </c>
      <c r="C85" t="s">
        <v>1565</v>
      </c>
      <c r="D85" s="6">
        <v>20.29</v>
      </c>
      <c r="E85" s="4">
        <v>1</v>
      </c>
      <c r="F85">
        <v>172</v>
      </c>
      <c r="G85">
        <v>3315.58</v>
      </c>
      <c r="H85" t="s">
        <v>195</v>
      </c>
      <c r="I85" s="2" t="s">
        <v>201</v>
      </c>
      <c r="J85" s="4">
        <f t="shared" si="11"/>
        <v>3489.8799999999997</v>
      </c>
      <c r="K85" t="s">
        <v>65</v>
      </c>
      <c r="L85" t="s">
        <v>66</v>
      </c>
      <c r="M85" t="s">
        <v>186</v>
      </c>
      <c r="N85" s="6">
        <v>18.62</v>
      </c>
      <c r="O85">
        <f t="shared" si="17"/>
        <v>3202.6400000000003</v>
      </c>
      <c r="P85" s="5">
        <f t="shared" si="16"/>
        <v>-8.2306554953178721E-2</v>
      </c>
      <c r="Q85" s="5" t="s">
        <v>5115</v>
      </c>
      <c r="R85" s="6">
        <v>11.43</v>
      </c>
      <c r="S85">
        <f t="shared" si="12"/>
        <v>172</v>
      </c>
      <c r="T85">
        <f t="shared" si="13"/>
        <v>1965.96</v>
      </c>
      <c r="U85">
        <f t="shared" si="14"/>
        <v>-1349.62</v>
      </c>
      <c r="V85" s="5">
        <f t="shared" si="15"/>
        <v>-0.42140858791497005</v>
      </c>
    </row>
    <row r="86" spans="1:22" hidden="1">
      <c r="A86" t="s">
        <v>5116</v>
      </c>
      <c r="B86" t="s">
        <v>5117</v>
      </c>
      <c r="C86" t="s">
        <v>410</v>
      </c>
      <c r="D86" s="4">
        <v>2.14</v>
      </c>
      <c r="E86" s="4">
        <v>1</v>
      </c>
      <c r="F86">
        <v>141</v>
      </c>
      <c r="G86">
        <v>285.16000000000003</v>
      </c>
      <c r="H86" t="s">
        <v>197</v>
      </c>
      <c r="I86" s="2" t="s">
        <v>409</v>
      </c>
      <c r="J86" s="4">
        <f t="shared" si="11"/>
        <v>301.74</v>
      </c>
      <c r="K86">
        <v>97709</v>
      </c>
      <c r="L86" t="s">
        <v>411</v>
      </c>
      <c r="M86" t="s">
        <v>168</v>
      </c>
      <c r="N86">
        <v>2.27</v>
      </c>
      <c r="O86">
        <f t="shared" si="17"/>
        <v>320.07</v>
      </c>
      <c r="P86" s="5">
        <f t="shared" si="16"/>
        <v>6.0747663551401813E-2</v>
      </c>
      <c r="Q86" s="5" t="s">
        <v>5118</v>
      </c>
      <c r="R86">
        <v>2.37</v>
      </c>
      <c r="S86">
        <f t="shared" si="12"/>
        <v>141</v>
      </c>
      <c r="T86">
        <f t="shared" si="13"/>
        <v>334.17</v>
      </c>
      <c r="U86">
        <f t="shared" si="14"/>
        <v>49.009999999999991</v>
      </c>
      <c r="V86" s="5">
        <f t="shared" si="15"/>
        <v>0.15312275439747552</v>
      </c>
    </row>
    <row r="87" spans="1:22">
      <c r="A87" t="s">
        <v>5119</v>
      </c>
      <c r="B87" t="s">
        <v>5120</v>
      </c>
      <c r="C87" t="s">
        <v>769</v>
      </c>
      <c r="D87" s="6">
        <v>4.57</v>
      </c>
      <c r="E87" s="4">
        <v>1</v>
      </c>
      <c r="F87">
        <v>19</v>
      </c>
      <c r="G87">
        <v>86.83</v>
      </c>
      <c r="H87" t="s">
        <v>177</v>
      </c>
      <c r="I87" s="2" t="s">
        <v>768</v>
      </c>
      <c r="J87" s="4">
        <f t="shared" si="11"/>
        <v>86.830000000000013</v>
      </c>
      <c r="K87" t="s">
        <v>769</v>
      </c>
      <c r="L87" t="s">
        <v>5121</v>
      </c>
      <c r="M87" t="s">
        <v>179</v>
      </c>
      <c r="N87" s="6">
        <v>3.72</v>
      </c>
      <c r="O87">
        <f t="shared" si="17"/>
        <v>70.680000000000007</v>
      </c>
      <c r="P87" s="5">
        <f t="shared" si="16"/>
        <v>-0.18599562363238517</v>
      </c>
      <c r="Q87" t="s">
        <v>5122</v>
      </c>
      <c r="R87" s="6">
        <v>5.2</v>
      </c>
      <c r="S87">
        <f t="shared" si="12"/>
        <v>19</v>
      </c>
      <c r="T87">
        <f t="shared" si="13"/>
        <v>98.8</v>
      </c>
      <c r="U87">
        <f t="shared" si="14"/>
        <v>11.969999999999999</v>
      </c>
      <c r="V87" s="5">
        <f t="shared" si="15"/>
        <v>0.16935483870967738</v>
      </c>
    </row>
    <row r="88" spans="1:22" hidden="1">
      <c r="A88" t="s">
        <v>5123</v>
      </c>
      <c r="B88" t="s">
        <v>5124</v>
      </c>
      <c r="C88" t="s">
        <v>579</v>
      </c>
      <c r="D88" s="4">
        <v>3.5</v>
      </c>
      <c r="E88" s="4">
        <v>1</v>
      </c>
      <c r="F88">
        <v>119</v>
      </c>
      <c r="G88">
        <v>397.05</v>
      </c>
      <c r="H88" t="s">
        <v>156</v>
      </c>
      <c r="I88" s="2" t="s">
        <v>579</v>
      </c>
      <c r="J88" s="4">
        <f t="shared" si="11"/>
        <v>416.5</v>
      </c>
      <c r="K88" t="s">
        <v>579</v>
      </c>
      <c r="L88" t="s">
        <v>5125</v>
      </c>
      <c r="M88" t="s">
        <v>5126</v>
      </c>
      <c r="N88">
        <v>2.66</v>
      </c>
      <c r="O88">
        <f t="shared" si="17"/>
        <v>316.54000000000002</v>
      </c>
      <c r="P88" s="5">
        <f t="shared" si="16"/>
        <v>-0.23999999999999996</v>
      </c>
      <c r="R88" t="e">
        <v>#N/A</v>
      </c>
      <c r="S88">
        <f t="shared" si="12"/>
        <v>119</v>
      </c>
      <c r="T88" t="e">
        <f t="shared" si="13"/>
        <v>#N/A</v>
      </c>
      <c r="U88" t="e">
        <f t="shared" si="14"/>
        <v>#N/A</v>
      </c>
      <c r="V88" s="5" t="e">
        <f t="shared" si="15"/>
        <v>#N/A</v>
      </c>
    </row>
    <row r="89" spans="1:22" hidden="1">
      <c r="A89" t="s">
        <v>5123</v>
      </c>
      <c r="B89" t="s">
        <v>5127</v>
      </c>
      <c r="C89" t="s">
        <v>297</v>
      </c>
      <c r="D89" s="4">
        <v>27.13</v>
      </c>
      <c r="E89" s="4">
        <v>1</v>
      </c>
      <c r="F89">
        <v>9</v>
      </c>
      <c r="G89">
        <v>244.17</v>
      </c>
      <c r="H89" t="s">
        <v>5128</v>
      </c>
      <c r="I89" s="2" t="s">
        <v>579</v>
      </c>
      <c r="J89" s="4">
        <f t="shared" si="11"/>
        <v>244.17</v>
      </c>
      <c r="K89" t="s">
        <v>579</v>
      </c>
      <c r="L89" t="s">
        <v>5125</v>
      </c>
      <c r="M89" t="s">
        <v>5126</v>
      </c>
      <c r="N89">
        <v>15.96</v>
      </c>
      <c r="O89">
        <f t="shared" si="17"/>
        <v>143.64000000000001</v>
      </c>
      <c r="P89" s="5">
        <f t="shared" si="16"/>
        <v>-0.41172134168816799</v>
      </c>
      <c r="Q89" s="5"/>
      <c r="R89" t="e">
        <v>#N/A</v>
      </c>
      <c r="S89">
        <f t="shared" si="12"/>
        <v>9</v>
      </c>
      <c r="T89" t="e">
        <f t="shared" si="13"/>
        <v>#N/A</v>
      </c>
      <c r="U89" t="e">
        <f t="shared" si="14"/>
        <v>#N/A</v>
      </c>
      <c r="V89" s="5" t="e">
        <f t="shared" si="15"/>
        <v>#N/A</v>
      </c>
    </row>
    <row r="90" spans="1:22">
      <c r="A90" t="s">
        <v>5129</v>
      </c>
      <c r="B90" t="s">
        <v>5130</v>
      </c>
      <c r="C90" t="s">
        <v>67</v>
      </c>
      <c r="D90" s="6">
        <v>6.21</v>
      </c>
      <c r="E90" s="4">
        <v>1</v>
      </c>
      <c r="F90">
        <v>257</v>
      </c>
      <c r="G90">
        <v>1605.43</v>
      </c>
      <c r="H90" t="s">
        <v>177</v>
      </c>
      <c r="I90" s="2" t="s">
        <v>203</v>
      </c>
      <c r="J90" s="4">
        <f t="shared" si="11"/>
        <v>1595.97</v>
      </c>
      <c r="K90">
        <v>98122</v>
      </c>
      <c r="L90" t="s">
        <v>68</v>
      </c>
      <c r="M90" t="s">
        <v>179</v>
      </c>
      <c r="N90" s="6">
        <v>3.99</v>
      </c>
      <c r="O90">
        <f t="shared" si="17"/>
        <v>1025.43</v>
      </c>
      <c r="P90" s="5">
        <f t="shared" si="16"/>
        <v>-0.35748792270531399</v>
      </c>
      <c r="Q90" s="5" t="s">
        <v>5131</v>
      </c>
      <c r="R90" s="6">
        <v>4.37</v>
      </c>
      <c r="S90">
        <f t="shared" si="12"/>
        <v>257</v>
      </c>
      <c r="T90">
        <f t="shared" si="13"/>
        <v>1123.0899999999999</v>
      </c>
      <c r="U90">
        <f t="shared" si="14"/>
        <v>-482.34000000000015</v>
      </c>
      <c r="V90" s="5">
        <f t="shared" si="15"/>
        <v>-0.47037828033117823</v>
      </c>
    </row>
    <row r="91" spans="1:22">
      <c r="A91" t="s">
        <v>5132</v>
      </c>
      <c r="B91" t="s">
        <v>5133</v>
      </c>
      <c r="C91" t="s">
        <v>69</v>
      </c>
      <c r="D91" s="6">
        <v>2.14</v>
      </c>
      <c r="E91" s="4">
        <v>1</v>
      </c>
      <c r="F91">
        <v>322</v>
      </c>
      <c r="G91">
        <v>658.34</v>
      </c>
      <c r="H91" t="s">
        <v>197</v>
      </c>
      <c r="I91" s="2" t="s">
        <v>204</v>
      </c>
      <c r="J91" s="4">
        <f t="shared" si="11"/>
        <v>689.08</v>
      </c>
      <c r="K91">
        <v>97712</v>
      </c>
      <c r="L91" t="s">
        <v>70</v>
      </c>
      <c r="M91" t="s">
        <v>168</v>
      </c>
      <c r="N91" s="6">
        <v>2.27</v>
      </c>
      <c r="O91">
        <f t="shared" si="17"/>
        <v>730.94</v>
      </c>
      <c r="P91" s="5">
        <f t="shared" si="16"/>
        <v>6.0747663551401883E-2</v>
      </c>
      <c r="Q91" t="s">
        <v>5134</v>
      </c>
      <c r="R91" s="6">
        <v>2.77</v>
      </c>
      <c r="S91">
        <f t="shared" si="12"/>
        <v>322</v>
      </c>
      <c r="T91">
        <f t="shared" si="13"/>
        <v>891.94</v>
      </c>
      <c r="U91">
        <f t="shared" si="14"/>
        <v>233.60000000000002</v>
      </c>
      <c r="V91" s="5">
        <f t="shared" si="15"/>
        <v>0.31958847511423649</v>
      </c>
    </row>
    <row r="92" spans="1:22">
      <c r="A92" t="s">
        <v>5135</v>
      </c>
      <c r="B92" t="s">
        <v>5133</v>
      </c>
      <c r="C92" t="s">
        <v>620</v>
      </c>
      <c r="D92" s="6">
        <v>4.79</v>
      </c>
      <c r="E92" s="4">
        <v>1</v>
      </c>
      <c r="F92">
        <v>2</v>
      </c>
      <c r="G92">
        <v>8.56</v>
      </c>
      <c r="H92" t="s">
        <v>197</v>
      </c>
      <c r="I92" s="2" t="s">
        <v>620</v>
      </c>
      <c r="J92" s="4">
        <f t="shared" si="11"/>
        <v>9.58</v>
      </c>
      <c r="K92" t="s">
        <v>620</v>
      </c>
      <c r="L92" t="s">
        <v>70</v>
      </c>
      <c r="M92" t="s">
        <v>168</v>
      </c>
      <c r="N92" s="6">
        <v>1.135</v>
      </c>
      <c r="O92">
        <f t="shared" si="17"/>
        <v>2.27</v>
      </c>
      <c r="P92" s="5">
        <f t="shared" si="16"/>
        <v>-0.76304801670146138</v>
      </c>
      <c r="Q92" t="s">
        <v>5134</v>
      </c>
      <c r="R92" s="6">
        <v>2.77</v>
      </c>
      <c r="S92">
        <f t="shared" si="12"/>
        <v>2</v>
      </c>
      <c r="T92">
        <f t="shared" si="13"/>
        <v>5.54</v>
      </c>
      <c r="U92">
        <f t="shared" si="14"/>
        <v>-3.0200000000000005</v>
      </c>
      <c r="V92" s="5">
        <f t="shared" si="15"/>
        <v>-1.3303964757709252</v>
      </c>
    </row>
    <row r="93" spans="1:22" hidden="1">
      <c r="A93" t="s">
        <v>5136</v>
      </c>
      <c r="B93" t="s">
        <v>5137</v>
      </c>
      <c r="C93" t="s">
        <v>497</v>
      </c>
      <c r="D93" s="4">
        <v>2.79</v>
      </c>
      <c r="E93" s="4">
        <v>1</v>
      </c>
      <c r="F93">
        <v>20</v>
      </c>
      <c r="G93">
        <v>55.8</v>
      </c>
      <c r="H93" t="s">
        <v>197</v>
      </c>
      <c r="I93" s="2" t="s">
        <v>496</v>
      </c>
      <c r="J93" s="4">
        <f t="shared" si="11"/>
        <v>55.8</v>
      </c>
      <c r="K93" t="e">
        <v>#N/A</v>
      </c>
      <c r="L93" t="e">
        <v>#N/A</v>
      </c>
      <c r="M93" t="e">
        <v>#N/A</v>
      </c>
      <c r="N93" t="e">
        <v>#N/A</v>
      </c>
      <c r="O93" t="e">
        <f t="shared" si="17"/>
        <v>#N/A</v>
      </c>
      <c r="Q93" s="5" t="s">
        <v>5138</v>
      </c>
      <c r="R93">
        <v>25.99</v>
      </c>
      <c r="S93">
        <f t="shared" si="12"/>
        <v>20</v>
      </c>
      <c r="T93">
        <f t="shared" si="13"/>
        <v>519.79999999999995</v>
      </c>
      <c r="U93">
        <f t="shared" si="14"/>
        <v>463.99999999999994</v>
      </c>
      <c r="V93" s="5" t="e">
        <f t="shared" si="15"/>
        <v>#N/A</v>
      </c>
    </row>
    <row r="94" spans="1:22">
      <c r="A94" t="s">
        <v>5139</v>
      </c>
      <c r="B94" t="s">
        <v>5140</v>
      </c>
      <c r="C94" t="s">
        <v>85</v>
      </c>
      <c r="D94" s="6">
        <v>19.29</v>
      </c>
      <c r="E94" s="4">
        <v>1</v>
      </c>
      <c r="F94">
        <v>84</v>
      </c>
      <c r="G94">
        <v>1345.8</v>
      </c>
      <c r="H94" t="s">
        <v>195</v>
      </c>
      <c r="I94" s="2" t="s">
        <v>218</v>
      </c>
      <c r="J94" s="4">
        <f t="shared" si="11"/>
        <v>1620.36</v>
      </c>
      <c r="K94">
        <v>96103</v>
      </c>
      <c r="L94" t="s">
        <v>86</v>
      </c>
      <c r="M94" t="s">
        <v>168</v>
      </c>
      <c r="N94" s="6">
        <v>17.2</v>
      </c>
      <c r="O94">
        <f t="shared" si="17"/>
        <v>1444.8</v>
      </c>
      <c r="P94" s="5">
        <f t="shared" ref="P94:P112" si="18">(O94-J94)/J94</f>
        <v>-0.10834629341627784</v>
      </c>
      <c r="Q94" s="5" t="s">
        <v>5141</v>
      </c>
      <c r="R94" s="6">
        <v>18.71</v>
      </c>
      <c r="S94">
        <f t="shared" si="12"/>
        <v>84</v>
      </c>
      <c r="T94">
        <f t="shared" si="13"/>
        <v>1571.64</v>
      </c>
      <c r="U94">
        <f t="shared" si="14"/>
        <v>225.84000000000015</v>
      </c>
      <c r="V94" s="5">
        <f t="shared" si="15"/>
        <v>0.15631229235880409</v>
      </c>
    </row>
    <row r="95" spans="1:22">
      <c r="A95" t="s">
        <v>5139</v>
      </c>
      <c r="B95" t="s">
        <v>5140</v>
      </c>
      <c r="C95" t="s">
        <v>377</v>
      </c>
      <c r="D95" s="6">
        <v>2.21</v>
      </c>
      <c r="E95" s="4">
        <v>1</v>
      </c>
      <c r="F95">
        <v>83</v>
      </c>
      <c r="G95">
        <v>205.53</v>
      </c>
      <c r="H95" t="s">
        <v>197</v>
      </c>
      <c r="I95" s="2" t="s">
        <v>218</v>
      </c>
      <c r="J95" s="4">
        <f t="shared" si="11"/>
        <v>183.43</v>
      </c>
      <c r="K95">
        <v>96103</v>
      </c>
      <c r="L95" t="s">
        <v>86</v>
      </c>
      <c r="M95" t="s">
        <v>168</v>
      </c>
      <c r="N95" s="6">
        <v>1.72</v>
      </c>
      <c r="O95">
        <f t="shared" si="17"/>
        <v>142.76</v>
      </c>
      <c r="P95" s="5">
        <f t="shared" si="18"/>
        <v>-0.22171945701357473</v>
      </c>
      <c r="Q95" t="s">
        <v>5142</v>
      </c>
      <c r="R95" s="6">
        <v>1.87</v>
      </c>
      <c r="S95">
        <f t="shared" si="12"/>
        <v>83</v>
      </c>
      <c r="T95">
        <f t="shared" si="13"/>
        <v>155.21</v>
      </c>
      <c r="U95">
        <f t="shared" si="14"/>
        <v>-50.319999999999993</v>
      </c>
      <c r="V95" s="5">
        <f t="shared" si="15"/>
        <v>-0.35247968618660686</v>
      </c>
    </row>
    <row r="96" spans="1:22">
      <c r="A96" t="s">
        <v>5143</v>
      </c>
      <c r="B96" t="s">
        <v>5144</v>
      </c>
      <c r="C96" t="s">
        <v>73</v>
      </c>
      <c r="D96" s="6">
        <v>14.07</v>
      </c>
      <c r="E96" s="4">
        <v>1</v>
      </c>
      <c r="F96">
        <v>92</v>
      </c>
      <c r="G96">
        <v>1233.68</v>
      </c>
      <c r="H96" t="s">
        <v>207</v>
      </c>
      <c r="I96" s="2" t="s">
        <v>208</v>
      </c>
      <c r="J96" s="4">
        <f t="shared" si="11"/>
        <v>1294.44</v>
      </c>
      <c r="K96">
        <v>96066</v>
      </c>
      <c r="L96" t="s">
        <v>74</v>
      </c>
      <c r="M96" t="s">
        <v>168</v>
      </c>
      <c r="N96" s="6">
        <v>15.959999999999999</v>
      </c>
      <c r="O96">
        <f t="shared" si="17"/>
        <v>1468.32</v>
      </c>
      <c r="P96" s="5">
        <f t="shared" si="18"/>
        <v>0.13432835820895514</v>
      </c>
      <c r="Q96" t="s">
        <v>5145</v>
      </c>
      <c r="R96" s="6">
        <v>21.08</v>
      </c>
      <c r="S96">
        <f t="shared" si="12"/>
        <v>92</v>
      </c>
      <c r="T96">
        <f t="shared" si="13"/>
        <v>1939.36</v>
      </c>
      <c r="U96">
        <f t="shared" si="14"/>
        <v>705.67999999999984</v>
      </c>
      <c r="V96" s="5">
        <f t="shared" si="15"/>
        <v>0.4806036831208455</v>
      </c>
    </row>
    <row r="97" spans="1:22">
      <c r="A97" t="s">
        <v>5143</v>
      </c>
      <c r="B97" t="s">
        <v>5146</v>
      </c>
      <c r="C97" t="s">
        <v>323</v>
      </c>
      <c r="D97" s="6">
        <v>1.36</v>
      </c>
      <c r="E97" s="4">
        <v>1</v>
      </c>
      <c r="F97">
        <v>440</v>
      </c>
      <c r="G97">
        <v>550.82000000000005</v>
      </c>
      <c r="H97" t="s">
        <v>197</v>
      </c>
      <c r="I97" s="2" t="s">
        <v>208</v>
      </c>
      <c r="J97" s="4">
        <f t="shared" si="11"/>
        <v>598.40000000000009</v>
      </c>
      <c r="K97">
        <v>96066</v>
      </c>
      <c r="L97" t="s">
        <v>74</v>
      </c>
      <c r="M97" t="s">
        <v>168</v>
      </c>
      <c r="N97" s="6">
        <v>1.1399999999999999</v>
      </c>
      <c r="O97">
        <f t="shared" si="17"/>
        <v>501.59999999999997</v>
      </c>
      <c r="P97" s="5">
        <f t="shared" si="18"/>
        <v>-0.16176470588235312</v>
      </c>
      <c r="Q97" s="5" t="s">
        <v>5147</v>
      </c>
      <c r="R97" s="6">
        <v>1.5</v>
      </c>
      <c r="S97">
        <f t="shared" si="12"/>
        <v>440</v>
      </c>
      <c r="T97">
        <f t="shared" si="13"/>
        <v>660</v>
      </c>
      <c r="U97">
        <f t="shared" si="14"/>
        <v>109.17999999999995</v>
      </c>
      <c r="V97" s="5">
        <f t="shared" si="15"/>
        <v>0.21766347687400311</v>
      </c>
    </row>
    <row r="98" spans="1:22">
      <c r="A98" t="s">
        <v>5148</v>
      </c>
      <c r="B98" t="s">
        <v>5149</v>
      </c>
      <c r="C98" t="s">
        <v>103</v>
      </c>
      <c r="D98" s="6">
        <v>9.06</v>
      </c>
      <c r="E98" s="4">
        <v>1</v>
      </c>
      <c r="F98">
        <v>13</v>
      </c>
      <c r="G98">
        <v>113.47</v>
      </c>
      <c r="H98" t="s">
        <v>239</v>
      </c>
      <c r="I98" s="2" t="s">
        <v>240</v>
      </c>
      <c r="J98" s="4">
        <f t="shared" si="11"/>
        <v>117.78</v>
      </c>
      <c r="K98">
        <v>97057</v>
      </c>
      <c r="L98" t="s">
        <v>104</v>
      </c>
      <c r="M98" t="s">
        <v>241</v>
      </c>
      <c r="N98" s="6">
        <v>11.36</v>
      </c>
      <c r="O98">
        <f t="shared" si="17"/>
        <v>147.68</v>
      </c>
      <c r="P98" s="5">
        <f t="shared" si="18"/>
        <v>0.25386313465783666</v>
      </c>
      <c r="Q98" t="s">
        <v>5150</v>
      </c>
      <c r="R98" s="6">
        <v>8.94</v>
      </c>
      <c r="S98">
        <f t="shared" si="12"/>
        <v>13</v>
      </c>
      <c r="T98">
        <f t="shared" si="13"/>
        <v>116.22</v>
      </c>
      <c r="U98">
        <f t="shared" si="14"/>
        <v>2.75</v>
      </c>
      <c r="V98" s="5">
        <f t="shared" si="15"/>
        <v>1.8621343445287108E-2</v>
      </c>
    </row>
    <row r="99" spans="1:22">
      <c r="A99" t="s">
        <v>5148</v>
      </c>
      <c r="B99" t="s">
        <v>5151</v>
      </c>
      <c r="C99" t="s">
        <v>2653</v>
      </c>
      <c r="D99" s="6">
        <v>2.04</v>
      </c>
      <c r="E99" s="4">
        <v>1</v>
      </c>
      <c r="F99">
        <v>172</v>
      </c>
      <c r="G99">
        <v>328.61</v>
      </c>
      <c r="H99" t="s">
        <v>197</v>
      </c>
      <c r="I99" s="2" t="s">
        <v>240</v>
      </c>
      <c r="J99" s="4">
        <f t="shared" si="11"/>
        <v>350.88</v>
      </c>
      <c r="K99">
        <v>97057</v>
      </c>
      <c r="L99" t="s">
        <v>104</v>
      </c>
      <c r="M99" t="s">
        <v>241</v>
      </c>
      <c r="N99" s="6">
        <v>1.1359999999999999</v>
      </c>
      <c r="O99">
        <f t="shared" si="17"/>
        <v>195.392</v>
      </c>
      <c r="P99" s="5">
        <f t="shared" si="18"/>
        <v>-0.44313725490196076</v>
      </c>
      <c r="Q99" t="s">
        <v>5152</v>
      </c>
      <c r="R99" s="6">
        <v>3.74</v>
      </c>
      <c r="S99">
        <f t="shared" si="12"/>
        <v>172</v>
      </c>
      <c r="T99">
        <f t="shared" si="13"/>
        <v>643.28000000000009</v>
      </c>
      <c r="U99">
        <f t="shared" si="14"/>
        <v>314.67000000000007</v>
      </c>
      <c r="V99" s="5">
        <f t="shared" si="15"/>
        <v>1.6104548804454639</v>
      </c>
    </row>
    <row r="100" spans="1:22">
      <c r="A100" t="s">
        <v>5153</v>
      </c>
      <c r="B100" t="s">
        <v>5154</v>
      </c>
      <c r="C100" t="s">
        <v>360</v>
      </c>
      <c r="D100" s="6">
        <v>2.1</v>
      </c>
      <c r="E100" s="4">
        <v>1</v>
      </c>
      <c r="F100">
        <v>16</v>
      </c>
      <c r="G100">
        <v>33.6</v>
      </c>
      <c r="H100" t="s">
        <v>197</v>
      </c>
      <c r="I100" s="2" t="s">
        <v>1263</v>
      </c>
      <c r="J100" s="4">
        <f t="shared" si="11"/>
        <v>33.6</v>
      </c>
      <c r="K100" t="s">
        <v>1263</v>
      </c>
      <c r="L100" t="s">
        <v>5155</v>
      </c>
      <c r="M100" t="s">
        <v>4820</v>
      </c>
      <c r="N100" s="6">
        <v>1.333</v>
      </c>
      <c r="O100">
        <f t="shared" si="17"/>
        <v>21.327999999999999</v>
      </c>
      <c r="P100" s="5">
        <f t="shared" si="18"/>
        <v>-0.36523809523809531</v>
      </c>
      <c r="Q100" t="s">
        <v>5156</v>
      </c>
      <c r="R100" s="6">
        <v>1.66</v>
      </c>
      <c r="S100">
        <f t="shared" si="12"/>
        <v>16</v>
      </c>
      <c r="T100">
        <f t="shared" si="13"/>
        <v>26.56</v>
      </c>
      <c r="U100">
        <f t="shared" si="14"/>
        <v>-7.0400000000000027</v>
      </c>
      <c r="V100" s="5">
        <f t="shared" si="15"/>
        <v>-0.33008252063015769</v>
      </c>
    </row>
    <row r="101" spans="1:22">
      <c r="A101" t="s">
        <v>5157</v>
      </c>
      <c r="B101" t="s">
        <v>5158</v>
      </c>
      <c r="C101" t="s">
        <v>42</v>
      </c>
      <c r="D101" s="6">
        <v>10.37</v>
      </c>
      <c r="E101" s="4">
        <v>1</v>
      </c>
      <c r="F101">
        <v>131</v>
      </c>
      <c r="G101">
        <v>1344.33</v>
      </c>
      <c r="H101" t="s">
        <v>177</v>
      </c>
      <c r="I101" s="2" t="s">
        <v>178</v>
      </c>
      <c r="J101" s="4">
        <f t="shared" si="11"/>
        <v>1358.4699999999998</v>
      </c>
      <c r="K101">
        <v>98272</v>
      </c>
      <c r="L101" t="s">
        <v>43</v>
      </c>
      <c r="M101" t="s">
        <v>179</v>
      </c>
      <c r="N101" s="6">
        <v>10.37</v>
      </c>
      <c r="O101">
        <f t="shared" si="17"/>
        <v>1358.4699999999998</v>
      </c>
      <c r="P101" s="5">
        <f t="shared" si="18"/>
        <v>0</v>
      </c>
      <c r="Q101" s="5" t="s">
        <v>5159</v>
      </c>
      <c r="R101" s="6">
        <v>12.47</v>
      </c>
      <c r="S101">
        <f t="shared" si="12"/>
        <v>131</v>
      </c>
      <c r="T101">
        <f t="shared" si="13"/>
        <v>1633.5700000000002</v>
      </c>
      <c r="U101">
        <f t="shared" si="14"/>
        <v>289.24000000000024</v>
      </c>
      <c r="V101" s="5">
        <f t="shared" si="15"/>
        <v>0.21291600108946115</v>
      </c>
    </row>
    <row r="102" spans="1:22">
      <c r="A102" t="s">
        <v>5157</v>
      </c>
      <c r="B102" t="s">
        <v>5160</v>
      </c>
      <c r="C102" t="s">
        <v>1099</v>
      </c>
      <c r="D102" s="6">
        <v>11.37</v>
      </c>
      <c r="E102" s="4">
        <v>1</v>
      </c>
      <c r="F102">
        <v>55</v>
      </c>
      <c r="G102">
        <v>625.35</v>
      </c>
      <c r="H102" t="s">
        <v>177</v>
      </c>
      <c r="I102" s="2" t="s">
        <v>178</v>
      </c>
      <c r="J102" s="4">
        <f t="shared" si="11"/>
        <v>625.34999999999991</v>
      </c>
      <c r="K102">
        <v>98272</v>
      </c>
      <c r="L102" t="s">
        <v>43</v>
      </c>
      <c r="M102" t="s">
        <v>179</v>
      </c>
      <c r="N102" s="6">
        <v>10.37</v>
      </c>
      <c r="O102">
        <f t="shared" si="17"/>
        <v>570.34999999999991</v>
      </c>
      <c r="P102" s="5">
        <f t="shared" si="18"/>
        <v>-8.795074758135446E-2</v>
      </c>
      <c r="Q102" s="5" t="s">
        <v>5159</v>
      </c>
      <c r="R102" s="6">
        <v>12.47</v>
      </c>
      <c r="S102">
        <f t="shared" si="12"/>
        <v>55</v>
      </c>
      <c r="T102">
        <f t="shared" si="13"/>
        <v>685.85</v>
      </c>
      <c r="U102">
        <f t="shared" si="14"/>
        <v>60.5</v>
      </c>
      <c r="V102" s="5">
        <f t="shared" si="15"/>
        <v>0.10607521697203473</v>
      </c>
    </row>
    <row r="103" spans="1:22">
      <c r="A103" t="s">
        <v>5161</v>
      </c>
      <c r="B103" t="s">
        <v>5162</v>
      </c>
      <c r="C103" t="s">
        <v>51</v>
      </c>
      <c r="D103" s="6">
        <v>5.71</v>
      </c>
      <c r="E103" s="4">
        <v>1</v>
      </c>
      <c r="F103">
        <v>15</v>
      </c>
      <c r="G103">
        <v>85.65</v>
      </c>
      <c r="H103" t="s">
        <v>197</v>
      </c>
      <c r="I103" s="2" t="s">
        <v>188</v>
      </c>
      <c r="J103" s="4">
        <f t="shared" si="11"/>
        <v>85.65</v>
      </c>
      <c r="K103">
        <v>98032</v>
      </c>
      <c r="L103" t="s">
        <v>52</v>
      </c>
      <c r="M103" t="s">
        <v>173</v>
      </c>
      <c r="N103" s="6">
        <v>3.72</v>
      </c>
      <c r="O103">
        <f t="shared" si="17"/>
        <v>55.800000000000004</v>
      </c>
      <c r="P103" s="5">
        <f t="shared" si="18"/>
        <v>-0.34851138353765321</v>
      </c>
      <c r="Q103" s="5" t="s">
        <v>5163</v>
      </c>
      <c r="R103" s="6">
        <v>3.01</v>
      </c>
      <c r="S103">
        <f t="shared" si="12"/>
        <v>15</v>
      </c>
      <c r="T103">
        <f t="shared" si="13"/>
        <v>45.15</v>
      </c>
      <c r="U103">
        <f t="shared" si="14"/>
        <v>-40.500000000000007</v>
      </c>
      <c r="V103" s="5">
        <f t="shared" si="15"/>
        <v>-0.72580645161290325</v>
      </c>
    </row>
    <row r="104" spans="1:22">
      <c r="A104" t="s">
        <v>5161</v>
      </c>
      <c r="B104" t="s">
        <v>5164</v>
      </c>
      <c r="C104" t="s">
        <v>892</v>
      </c>
      <c r="D104" s="6">
        <v>5.71</v>
      </c>
      <c r="E104" s="4">
        <v>1</v>
      </c>
      <c r="F104">
        <v>49</v>
      </c>
      <c r="G104">
        <v>279.11</v>
      </c>
      <c r="H104" t="s">
        <v>177</v>
      </c>
      <c r="I104" s="2" t="s">
        <v>188</v>
      </c>
      <c r="J104" s="4">
        <f t="shared" si="11"/>
        <v>279.79000000000002</v>
      </c>
      <c r="K104">
        <v>98032</v>
      </c>
      <c r="L104" t="s">
        <v>52</v>
      </c>
      <c r="M104" t="s">
        <v>173</v>
      </c>
      <c r="N104" s="6">
        <v>3.72</v>
      </c>
      <c r="O104">
        <f t="shared" si="17"/>
        <v>182.28</v>
      </c>
      <c r="P104" s="5">
        <f t="shared" si="18"/>
        <v>-0.34851138353765326</v>
      </c>
      <c r="Q104" s="5" t="s">
        <v>5163</v>
      </c>
      <c r="R104" s="6">
        <v>3.01</v>
      </c>
      <c r="S104">
        <f t="shared" si="12"/>
        <v>49</v>
      </c>
      <c r="T104">
        <f t="shared" si="13"/>
        <v>147.48999999999998</v>
      </c>
      <c r="U104">
        <f t="shared" si="14"/>
        <v>-131.62000000000003</v>
      </c>
      <c r="V104" s="5">
        <f t="shared" si="15"/>
        <v>-0.72207592714505175</v>
      </c>
    </row>
    <row r="105" spans="1:22">
      <c r="A105" t="s">
        <v>5161</v>
      </c>
      <c r="B105" t="s">
        <v>5165</v>
      </c>
      <c r="C105" t="s">
        <v>894</v>
      </c>
      <c r="D105" s="6">
        <v>6.36</v>
      </c>
      <c r="E105" s="4">
        <v>1</v>
      </c>
      <c r="F105">
        <v>39</v>
      </c>
      <c r="G105">
        <v>228.89</v>
      </c>
      <c r="H105" t="s">
        <v>177</v>
      </c>
      <c r="I105" s="2" t="s">
        <v>188</v>
      </c>
      <c r="J105" s="4">
        <f t="shared" si="11"/>
        <v>248.04000000000002</v>
      </c>
      <c r="K105">
        <v>98032</v>
      </c>
      <c r="L105" t="s">
        <v>52</v>
      </c>
      <c r="M105" t="s">
        <v>173</v>
      </c>
      <c r="N105" s="6">
        <v>3.72</v>
      </c>
      <c r="O105">
        <f t="shared" si="17"/>
        <v>145.08000000000001</v>
      </c>
      <c r="P105" s="5">
        <f t="shared" si="18"/>
        <v>-0.41509433962264153</v>
      </c>
      <c r="Q105" s="5" t="s">
        <v>5163</v>
      </c>
      <c r="R105" s="6">
        <v>3.01</v>
      </c>
      <c r="S105">
        <f t="shared" si="12"/>
        <v>39</v>
      </c>
      <c r="T105">
        <f t="shared" si="13"/>
        <v>117.38999999999999</v>
      </c>
      <c r="U105">
        <f t="shared" si="14"/>
        <v>-111.5</v>
      </c>
      <c r="V105" s="5">
        <f t="shared" si="15"/>
        <v>-0.76854149434794594</v>
      </c>
    </row>
    <row r="106" spans="1:22">
      <c r="A106" t="s">
        <v>5166</v>
      </c>
      <c r="B106" t="s">
        <v>5167</v>
      </c>
      <c r="C106" t="s">
        <v>1014</v>
      </c>
      <c r="D106" s="6">
        <v>6.29</v>
      </c>
      <c r="E106" s="4">
        <v>1</v>
      </c>
      <c r="F106">
        <v>94</v>
      </c>
      <c r="G106">
        <v>570</v>
      </c>
      <c r="H106" t="s">
        <v>177</v>
      </c>
      <c r="I106" s="2" t="s">
        <v>1013</v>
      </c>
      <c r="J106" s="4">
        <f t="shared" si="11"/>
        <v>591.26</v>
      </c>
      <c r="K106">
        <v>98166</v>
      </c>
      <c r="L106" t="s">
        <v>4796</v>
      </c>
      <c r="M106" t="s">
        <v>179</v>
      </c>
      <c r="N106" s="6">
        <v>4.1500000000000004</v>
      </c>
      <c r="O106">
        <f t="shared" si="17"/>
        <v>390.1</v>
      </c>
      <c r="P106" s="5">
        <f t="shared" si="18"/>
        <v>-0.3402225755166931</v>
      </c>
      <c r="Q106" s="5" t="s">
        <v>4797</v>
      </c>
      <c r="R106" s="6">
        <v>5.61</v>
      </c>
      <c r="S106">
        <f t="shared" si="12"/>
        <v>94</v>
      </c>
      <c r="T106">
        <f t="shared" si="13"/>
        <v>527.34</v>
      </c>
      <c r="U106">
        <f t="shared" si="14"/>
        <v>-42.659999999999968</v>
      </c>
      <c r="V106" s="5">
        <f t="shared" si="15"/>
        <v>-0.1093565752371186</v>
      </c>
    </row>
    <row r="107" spans="1:22">
      <c r="A107" t="s">
        <v>5168</v>
      </c>
      <c r="B107" t="s">
        <v>5169</v>
      </c>
      <c r="C107" t="s">
        <v>1004</v>
      </c>
      <c r="D107" s="6">
        <v>9.6300000000000008</v>
      </c>
      <c r="E107" s="4">
        <v>1</v>
      </c>
      <c r="F107">
        <v>9</v>
      </c>
      <c r="G107">
        <v>86.71</v>
      </c>
      <c r="H107" t="s">
        <v>184</v>
      </c>
      <c r="I107" s="2" t="s">
        <v>1105</v>
      </c>
      <c r="J107" s="4">
        <f t="shared" si="11"/>
        <v>86.67</v>
      </c>
      <c r="K107">
        <v>98235</v>
      </c>
      <c r="L107" t="s">
        <v>4845</v>
      </c>
      <c r="M107" t="s">
        <v>186</v>
      </c>
      <c r="N107" s="6">
        <v>9.9700000000000006</v>
      </c>
      <c r="O107">
        <f t="shared" si="17"/>
        <v>89.73</v>
      </c>
      <c r="P107" s="5">
        <f t="shared" si="18"/>
        <v>3.5306334371754955E-2</v>
      </c>
      <c r="Q107" s="5" t="s">
        <v>4846</v>
      </c>
      <c r="R107" s="6">
        <v>10.4</v>
      </c>
      <c r="S107">
        <f t="shared" si="12"/>
        <v>9</v>
      </c>
      <c r="T107">
        <f t="shared" si="13"/>
        <v>93.600000000000009</v>
      </c>
      <c r="U107">
        <f t="shared" si="14"/>
        <v>6.8900000000000148</v>
      </c>
      <c r="V107" s="5">
        <f t="shared" si="15"/>
        <v>7.6785913295442043E-2</v>
      </c>
    </row>
    <row r="108" spans="1:22">
      <c r="A108" t="s">
        <v>5168</v>
      </c>
      <c r="B108" t="s">
        <v>5170</v>
      </c>
      <c r="C108" t="s">
        <v>1106</v>
      </c>
      <c r="D108" s="6">
        <v>11.21</v>
      </c>
      <c r="E108" s="4">
        <v>1</v>
      </c>
      <c r="F108">
        <v>4</v>
      </c>
      <c r="G108">
        <v>44.84</v>
      </c>
      <c r="H108" t="s">
        <v>184</v>
      </c>
      <c r="I108" s="2" t="s">
        <v>1105</v>
      </c>
      <c r="J108" s="4">
        <f t="shared" si="11"/>
        <v>44.84</v>
      </c>
      <c r="K108">
        <v>98235</v>
      </c>
      <c r="L108" t="s">
        <v>4845</v>
      </c>
      <c r="M108" t="s">
        <v>186</v>
      </c>
      <c r="N108" s="6">
        <v>9.9700000000000006</v>
      </c>
      <c r="O108">
        <f t="shared" si="17"/>
        <v>39.880000000000003</v>
      </c>
      <c r="P108" s="5">
        <f t="shared" si="18"/>
        <v>-0.11061552185548619</v>
      </c>
      <c r="Q108" s="5" t="s">
        <v>4846</v>
      </c>
      <c r="R108" s="6">
        <v>10.4</v>
      </c>
      <c r="S108">
        <f t="shared" si="12"/>
        <v>4</v>
      </c>
      <c r="T108">
        <f t="shared" si="13"/>
        <v>41.6</v>
      </c>
      <c r="U108">
        <f t="shared" si="14"/>
        <v>-3.240000000000002</v>
      </c>
      <c r="V108" s="5">
        <f t="shared" si="15"/>
        <v>-8.124373119358079E-2</v>
      </c>
    </row>
    <row r="109" spans="1:22" hidden="1">
      <c r="A109" t="s">
        <v>5171</v>
      </c>
      <c r="B109" t="s">
        <v>5172</v>
      </c>
      <c r="C109" t="s">
        <v>763</v>
      </c>
      <c r="D109" s="4">
        <v>4.6399999999999997</v>
      </c>
      <c r="E109" s="4">
        <v>1</v>
      </c>
      <c r="F109">
        <v>10</v>
      </c>
      <c r="G109">
        <v>30.1</v>
      </c>
      <c r="H109" t="s">
        <v>197</v>
      </c>
      <c r="I109" s="2" t="s">
        <v>762</v>
      </c>
      <c r="J109" s="4">
        <f t="shared" si="11"/>
        <v>46.4</v>
      </c>
      <c r="K109">
        <v>98169</v>
      </c>
      <c r="L109" t="s">
        <v>5173</v>
      </c>
      <c r="M109" t="s">
        <v>173</v>
      </c>
      <c r="N109">
        <v>4.1399999999999997</v>
      </c>
      <c r="O109">
        <f t="shared" si="17"/>
        <v>41.4</v>
      </c>
      <c r="P109" s="5">
        <f t="shared" si="18"/>
        <v>-0.10775862068965518</v>
      </c>
      <c r="Q109" s="5"/>
      <c r="R109" t="e">
        <v>#N/A</v>
      </c>
      <c r="S109">
        <f t="shared" si="12"/>
        <v>10</v>
      </c>
      <c r="T109" t="e">
        <f t="shared" si="13"/>
        <v>#N/A</v>
      </c>
      <c r="U109" t="e">
        <f t="shared" si="14"/>
        <v>#N/A</v>
      </c>
      <c r="V109" s="5" t="e">
        <f t="shared" si="15"/>
        <v>#N/A</v>
      </c>
    </row>
    <row r="110" spans="1:22">
      <c r="A110" t="s">
        <v>5174</v>
      </c>
      <c r="B110" t="s">
        <v>5175</v>
      </c>
      <c r="C110" t="s">
        <v>996</v>
      </c>
      <c r="D110" s="6">
        <v>12.86</v>
      </c>
      <c r="E110" s="4">
        <v>1</v>
      </c>
      <c r="F110">
        <v>1</v>
      </c>
      <c r="G110">
        <v>8.5</v>
      </c>
      <c r="H110" t="s">
        <v>197</v>
      </c>
      <c r="I110" s="2" t="s">
        <v>996</v>
      </c>
      <c r="J110" s="4">
        <f t="shared" si="11"/>
        <v>12.86</v>
      </c>
      <c r="K110" t="s">
        <v>996</v>
      </c>
      <c r="L110" t="s">
        <v>4832</v>
      </c>
      <c r="M110" t="s">
        <v>173</v>
      </c>
      <c r="N110" s="6">
        <v>14.63</v>
      </c>
      <c r="O110">
        <f t="shared" si="17"/>
        <v>14.63</v>
      </c>
      <c r="P110" s="5">
        <f t="shared" si="18"/>
        <v>0.13763608087091769</v>
      </c>
      <c r="Q110" t="s">
        <v>4833</v>
      </c>
      <c r="R110" s="6">
        <v>24.95</v>
      </c>
      <c r="S110">
        <f t="shared" si="12"/>
        <v>1</v>
      </c>
      <c r="T110">
        <f t="shared" si="13"/>
        <v>24.95</v>
      </c>
      <c r="U110">
        <f t="shared" si="14"/>
        <v>16.45</v>
      </c>
      <c r="V110" s="5">
        <f t="shared" si="15"/>
        <v>1.1244019138755981</v>
      </c>
    </row>
    <row r="111" spans="1:22">
      <c r="A111" t="s">
        <v>5176</v>
      </c>
      <c r="B111" t="s">
        <v>5177</v>
      </c>
      <c r="C111" t="s">
        <v>730</v>
      </c>
      <c r="D111" s="6">
        <v>4.21</v>
      </c>
      <c r="E111" s="4">
        <v>1</v>
      </c>
      <c r="F111">
        <v>64</v>
      </c>
      <c r="G111">
        <v>269.44</v>
      </c>
      <c r="H111" t="s">
        <v>177</v>
      </c>
      <c r="I111" s="2" t="s">
        <v>729</v>
      </c>
      <c r="J111" s="4">
        <f t="shared" si="11"/>
        <v>269.44</v>
      </c>
      <c r="K111">
        <v>98303</v>
      </c>
      <c r="L111" t="s">
        <v>4914</v>
      </c>
      <c r="M111" t="s">
        <v>179</v>
      </c>
      <c r="N111" s="6">
        <v>4.24</v>
      </c>
      <c r="O111">
        <f t="shared" si="17"/>
        <v>271.36</v>
      </c>
      <c r="P111" s="5">
        <f t="shared" si="18"/>
        <v>7.1258907363421021E-3</v>
      </c>
      <c r="Q111" s="5" t="s">
        <v>4915</v>
      </c>
      <c r="R111" s="6">
        <v>4.16</v>
      </c>
      <c r="S111">
        <f t="shared" si="12"/>
        <v>64</v>
      </c>
      <c r="T111">
        <f t="shared" si="13"/>
        <v>266.24</v>
      </c>
      <c r="U111">
        <f t="shared" si="14"/>
        <v>-3.1999999999999886</v>
      </c>
      <c r="V111" s="5">
        <f t="shared" si="15"/>
        <v>-1.1792452830188637E-2</v>
      </c>
    </row>
    <row r="112" spans="1:22">
      <c r="A112" t="s">
        <v>5178</v>
      </c>
      <c r="B112" t="s">
        <v>5179</v>
      </c>
      <c r="C112" t="s">
        <v>413</v>
      </c>
      <c r="D112" s="6">
        <v>2.14</v>
      </c>
      <c r="E112" s="4">
        <v>1</v>
      </c>
      <c r="F112">
        <v>35</v>
      </c>
      <c r="G112">
        <v>69.44</v>
      </c>
      <c r="H112" t="s">
        <v>197</v>
      </c>
      <c r="I112" s="2" t="s">
        <v>412</v>
      </c>
      <c r="J112" s="4">
        <f t="shared" si="11"/>
        <v>74.900000000000006</v>
      </c>
      <c r="K112">
        <v>97715</v>
      </c>
      <c r="L112" t="s">
        <v>4755</v>
      </c>
      <c r="M112" t="s">
        <v>168</v>
      </c>
      <c r="N112" s="6">
        <v>1.95</v>
      </c>
      <c r="O112">
        <f t="shared" si="17"/>
        <v>68.25</v>
      </c>
      <c r="P112" s="5">
        <f t="shared" si="18"/>
        <v>-8.8785046728972028E-2</v>
      </c>
      <c r="Q112" t="s">
        <v>4756</v>
      </c>
      <c r="R112" s="6">
        <v>1.85</v>
      </c>
      <c r="S112">
        <f t="shared" si="12"/>
        <v>35</v>
      </c>
      <c r="T112">
        <f t="shared" si="13"/>
        <v>64.75</v>
      </c>
      <c r="U112">
        <f t="shared" si="14"/>
        <v>-4.6899999999999977</v>
      </c>
      <c r="V112" s="5">
        <f t="shared" si="15"/>
        <v>-6.8717948717948688E-2</v>
      </c>
    </row>
    <row r="113" spans="1:22" hidden="1">
      <c r="A113" t="s">
        <v>5180</v>
      </c>
      <c r="B113" t="s">
        <v>5181</v>
      </c>
      <c r="C113" t="s">
        <v>818</v>
      </c>
      <c r="D113" s="4">
        <v>4.93</v>
      </c>
      <c r="E113" s="4">
        <v>1</v>
      </c>
      <c r="F113">
        <v>13</v>
      </c>
      <c r="G113">
        <v>64.09</v>
      </c>
      <c r="H113" t="s">
        <v>197</v>
      </c>
      <c r="I113" s="2" t="s">
        <v>818</v>
      </c>
      <c r="J113" s="4">
        <f t="shared" si="11"/>
        <v>64.09</v>
      </c>
      <c r="K113" t="e">
        <v>#N/A</v>
      </c>
      <c r="L113" t="e">
        <v>#N/A</v>
      </c>
      <c r="M113" t="e">
        <v>#N/A</v>
      </c>
      <c r="N113" t="e">
        <v>#N/A</v>
      </c>
      <c r="O113" t="e">
        <f t="shared" si="17"/>
        <v>#N/A</v>
      </c>
      <c r="Q113" s="5"/>
      <c r="R113" t="e">
        <v>#N/A</v>
      </c>
      <c r="S113">
        <f t="shared" si="12"/>
        <v>13</v>
      </c>
      <c r="T113" t="e">
        <f t="shared" si="13"/>
        <v>#N/A</v>
      </c>
      <c r="U113" t="e">
        <f t="shared" si="14"/>
        <v>#N/A</v>
      </c>
      <c r="V113" s="5" t="e">
        <f t="shared" si="15"/>
        <v>#N/A</v>
      </c>
    </row>
    <row r="114" spans="1:22" hidden="1">
      <c r="A114" t="s">
        <v>5182</v>
      </c>
      <c r="B114" t="s">
        <v>5183</v>
      </c>
      <c r="C114" t="s">
        <v>1859</v>
      </c>
      <c r="D114" s="4">
        <v>18.93</v>
      </c>
      <c r="E114" s="4">
        <v>1</v>
      </c>
      <c r="F114">
        <v>56</v>
      </c>
      <c r="G114">
        <v>1047.47</v>
      </c>
      <c r="H114" t="s">
        <v>4855</v>
      </c>
      <c r="I114" s="2" t="s">
        <v>449</v>
      </c>
      <c r="J114" s="4">
        <f t="shared" si="11"/>
        <v>1060.08</v>
      </c>
      <c r="K114" t="e">
        <v>#N/A</v>
      </c>
      <c r="L114" t="e">
        <v>#N/A</v>
      </c>
      <c r="M114" t="e">
        <v>#N/A</v>
      </c>
      <c r="N114" t="e">
        <v>#N/A</v>
      </c>
      <c r="O114" t="e">
        <f t="shared" si="17"/>
        <v>#N/A</v>
      </c>
      <c r="Q114" t="s">
        <v>5184</v>
      </c>
      <c r="R114">
        <v>14.55</v>
      </c>
      <c r="S114">
        <f t="shared" si="12"/>
        <v>56</v>
      </c>
      <c r="T114">
        <f t="shared" si="13"/>
        <v>814.80000000000007</v>
      </c>
      <c r="U114">
        <f t="shared" si="14"/>
        <v>-232.66999999999996</v>
      </c>
      <c r="V114" s="5" t="e">
        <f t="shared" si="15"/>
        <v>#N/A</v>
      </c>
    </row>
    <row r="115" spans="1:22">
      <c r="A115" t="s">
        <v>5185</v>
      </c>
      <c r="B115" t="s">
        <v>5186</v>
      </c>
      <c r="C115" t="s">
        <v>758</v>
      </c>
      <c r="D115" s="6">
        <v>4.79</v>
      </c>
      <c r="E115" s="4">
        <v>1</v>
      </c>
      <c r="F115">
        <v>15</v>
      </c>
      <c r="G115">
        <v>68.319999999999993</v>
      </c>
      <c r="H115" t="s">
        <v>197</v>
      </c>
      <c r="I115" s="2" t="s">
        <v>758</v>
      </c>
      <c r="J115" s="4">
        <f t="shared" si="11"/>
        <v>71.849999999999994</v>
      </c>
      <c r="K115" t="s">
        <v>758</v>
      </c>
      <c r="L115" t="s">
        <v>4758</v>
      </c>
      <c r="M115" t="s">
        <v>168</v>
      </c>
      <c r="N115" s="6">
        <v>6.06</v>
      </c>
      <c r="O115">
        <f t="shared" ref="O115:O138" si="19">N115*F115</f>
        <v>90.899999999999991</v>
      </c>
      <c r="P115" s="5">
        <f t="shared" ref="P115:P142" si="20">(O115-J115)/J115</f>
        <v>0.26513569937369519</v>
      </c>
      <c r="Q115" s="5" t="s">
        <v>4759</v>
      </c>
      <c r="R115" s="6">
        <v>6.24</v>
      </c>
      <c r="S115">
        <f t="shared" si="12"/>
        <v>15</v>
      </c>
      <c r="T115">
        <f t="shared" si="13"/>
        <v>93.600000000000009</v>
      </c>
      <c r="U115">
        <f t="shared" si="14"/>
        <v>25.280000000000015</v>
      </c>
      <c r="V115" s="5">
        <f t="shared" si="15"/>
        <v>0.27810781078107832</v>
      </c>
    </row>
    <row r="116" spans="1:22">
      <c r="A116" t="s">
        <v>5187</v>
      </c>
      <c r="B116" t="s">
        <v>5188</v>
      </c>
      <c r="C116" t="s">
        <v>1690</v>
      </c>
      <c r="D116" s="6">
        <v>16.21</v>
      </c>
      <c r="E116" s="4">
        <v>1</v>
      </c>
      <c r="F116">
        <v>11</v>
      </c>
      <c r="G116">
        <v>178.31</v>
      </c>
      <c r="H116" t="s">
        <v>184</v>
      </c>
      <c r="I116" s="2" t="s">
        <v>448</v>
      </c>
      <c r="J116" s="4">
        <f t="shared" si="11"/>
        <v>178.31</v>
      </c>
      <c r="K116">
        <v>96075</v>
      </c>
      <c r="L116" t="s">
        <v>4761</v>
      </c>
      <c r="M116" t="s">
        <v>229</v>
      </c>
      <c r="N116" s="6">
        <v>22.599999999999998</v>
      </c>
      <c r="O116">
        <f t="shared" si="19"/>
        <v>248.59999999999997</v>
      </c>
      <c r="P116" s="5">
        <f t="shared" si="20"/>
        <v>0.39420111042566297</v>
      </c>
      <c r="Q116" s="5" t="s">
        <v>4762</v>
      </c>
      <c r="R116" s="6">
        <v>17.88</v>
      </c>
      <c r="S116">
        <f t="shared" si="12"/>
        <v>11</v>
      </c>
      <c r="T116">
        <f t="shared" si="13"/>
        <v>196.67999999999998</v>
      </c>
      <c r="U116">
        <f t="shared" si="14"/>
        <v>18.369999999999976</v>
      </c>
      <c r="V116" s="5">
        <f t="shared" si="15"/>
        <v>7.3893805309734426E-2</v>
      </c>
    </row>
    <row r="117" spans="1:22">
      <c r="A117" t="s">
        <v>5187</v>
      </c>
      <c r="B117" t="s">
        <v>5188</v>
      </c>
      <c r="C117" t="s">
        <v>440</v>
      </c>
      <c r="D117" s="6">
        <v>1.93</v>
      </c>
      <c r="E117" s="4">
        <v>1</v>
      </c>
      <c r="F117">
        <v>39</v>
      </c>
      <c r="G117">
        <v>74.58</v>
      </c>
      <c r="H117" t="s">
        <v>197</v>
      </c>
      <c r="I117" s="2" t="s">
        <v>448</v>
      </c>
      <c r="J117" s="4">
        <f t="shared" si="11"/>
        <v>75.27</v>
      </c>
      <c r="K117">
        <v>96075</v>
      </c>
      <c r="L117" t="s">
        <v>4761</v>
      </c>
      <c r="M117" t="s">
        <v>229</v>
      </c>
      <c r="N117" s="6">
        <v>2.2599999999999998</v>
      </c>
      <c r="O117">
        <f t="shared" si="19"/>
        <v>88.139999999999986</v>
      </c>
      <c r="P117" s="5">
        <f t="shared" si="20"/>
        <v>0.17098445595854911</v>
      </c>
      <c r="Q117" s="5" t="s">
        <v>5189</v>
      </c>
      <c r="R117" s="6">
        <v>1.19</v>
      </c>
      <c r="S117">
        <f t="shared" si="12"/>
        <v>39</v>
      </c>
      <c r="T117">
        <f t="shared" si="13"/>
        <v>46.41</v>
      </c>
      <c r="U117">
        <f t="shared" si="14"/>
        <v>-28.17</v>
      </c>
      <c r="V117" s="5">
        <f t="shared" si="15"/>
        <v>-0.31960517358747453</v>
      </c>
    </row>
    <row r="118" spans="1:22">
      <c r="A118" t="s">
        <v>5190</v>
      </c>
      <c r="B118" t="s">
        <v>5191</v>
      </c>
      <c r="C118" t="s">
        <v>321</v>
      </c>
      <c r="D118" s="6">
        <v>1.07</v>
      </c>
      <c r="E118" s="4">
        <v>1</v>
      </c>
      <c r="F118">
        <v>7</v>
      </c>
      <c r="G118">
        <v>8.56</v>
      </c>
      <c r="H118" t="s">
        <v>197</v>
      </c>
      <c r="I118" s="2" t="s">
        <v>320</v>
      </c>
      <c r="J118" s="4">
        <f t="shared" si="11"/>
        <v>7.49</v>
      </c>
      <c r="K118">
        <v>96077</v>
      </c>
      <c r="L118" t="s">
        <v>1789</v>
      </c>
      <c r="M118" t="s">
        <v>5192</v>
      </c>
      <c r="N118" s="6">
        <v>0.94208333333333327</v>
      </c>
      <c r="O118">
        <f t="shared" si="19"/>
        <v>6.5945833333333326</v>
      </c>
      <c r="P118" s="5">
        <f t="shared" si="20"/>
        <v>-0.1195482866043615</v>
      </c>
      <c r="Q118" s="5" t="s">
        <v>5193</v>
      </c>
      <c r="R118" s="6">
        <v>1.23</v>
      </c>
      <c r="S118">
        <f t="shared" si="12"/>
        <v>7</v>
      </c>
      <c r="T118">
        <f t="shared" si="13"/>
        <v>8.61</v>
      </c>
      <c r="U118">
        <f t="shared" si="14"/>
        <v>4.9999999999998934E-2</v>
      </c>
      <c r="V118" s="5">
        <f t="shared" si="15"/>
        <v>7.5819801604850856E-3</v>
      </c>
    </row>
    <row r="119" spans="1:22">
      <c r="A119" t="s">
        <v>5194</v>
      </c>
      <c r="B119" t="s">
        <v>5195</v>
      </c>
      <c r="C119" t="s">
        <v>105</v>
      </c>
      <c r="D119" s="6">
        <v>2.14</v>
      </c>
      <c r="E119" s="4">
        <v>1</v>
      </c>
      <c r="F119">
        <v>262</v>
      </c>
      <c r="G119">
        <v>532.09</v>
      </c>
      <c r="H119" t="s">
        <v>197</v>
      </c>
      <c r="I119" s="2" t="s">
        <v>242</v>
      </c>
      <c r="J119" s="4">
        <f t="shared" si="11"/>
        <v>560.68000000000006</v>
      </c>
      <c r="K119">
        <v>97721</v>
      </c>
      <c r="L119" t="s">
        <v>106</v>
      </c>
      <c r="M119" t="s">
        <v>168</v>
      </c>
      <c r="N119" s="6">
        <v>2.27</v>
      </c>
      <c r="O119">
        <f t="shared" si="19"/>
        <v>594.74</v>
      </c>
      <c r="P119" s="5">
        <f t="shared" si="20"/>
        <v>6.0747663551401765E-2</v>
      </c>
      <c r="Q119" s="5" t="s">
        <v>4802</v>
      </c>
      <c r="R119" s="6">
        <v>2.7</v>
      </c>
      <c r="S119">
        <f t="shared" si="12"/>
        <v>262</v>
      </c>
      <c r="T119">
        <f t="shared" si="13"/>
        <v>707.40000000000009</v>
      </c>
      <c r="U119">
        <f t="shared" si="14"/>
        <v>175.31000000000006</v>
      </c>
      <c r="V119" s="5">
        <f t="shared" si="15"/>
        <v>0.2947674614117094</v>
      </c>
    </row>
    <row r="120" spans="1:22">
      <c r="A120" t="s">
        <v>5194</v>
      </c>
      <c r="B120" t="s">
        <v>5196</v>
      </c>
      <c r="C120" t="s">
        <v>644</v>
      </c>
      <c r="D120" s="6">
        <v>4.79</v>
      </c>
      <c r="E120" s="4">
        <v>1</v>
      </c>
      <c r="F120">
        <v>12</v>
      </c>
      <c r="G120">
        <v>55.59</v>
      </c>
      <c r="H120" t="s">
        <v>197</v>
      </c>
      <c r="I120" s="2" t="s">
        <v>242</v>
      </c>
      <c r="J120" s="4">
        <f t="shared" si="11"/>
        <v>57.480000000000004</v>
      </c>
      <c r="K120">
        <v>97721</v>
      </c>
      <c r="L120" t="s">
        <v>106</v>
      </c>
      <c r="M120" t="s">
        <v>168</v>
      </c>
      <c r="N120" s="6">
        <v>2.27</v>
      </c>
      <c r="O120">
        <f t="shared" si="19"/>
        <v>27.240000000000002</v>
      </c>
      <c r="P120" s="5">
        <f t="shared" si="20"/>
        <v>-0.52609603340292277</v>
      </c>
      <c r="Q120" s="5" t="s">
        <v>4802</v>
      </c>
      <c r="R120" s="6">
        <v>2.7</v>
      </c>
      <c r="S120">
        <f t="shared" si="12"/>
        <v>12</v>
      </c>
      <c r="T120">
        <f t="shared" si="13"/>
        <v>32.400000000000006</v>
      </c>
      <c r="U120">
        <f t="shared" si="14"/>
        <v>-23.189999999999998</v>
      </c>
      <c r="V120" s="5">
        <f t="shared" si="15"/>
        <v>-0.8513215859030836</v>
      </c>
    </row>
    <row r="121" spans="1:22">
      <c r="A121" t="s">
        <v>5197</v>
      </c>
      <c r="B121" t="s">
        <v>5198</v>
      </c>
      <c r="C121" t="s">
        <v>75</v>
      </c>
      <c r="D121" s="6">
        <v>69.61</v>
      </c>
      <c r="E121" s="4">
        <v>1</v>
      </c>
      <c r="F121">
        <v>12</v>
      </c>
      <c r="G121">
        <v>833.9</v>
      </c>
      <c r="H121" t="s">
        <v>209</v>
      </c>
      <c r="I121" s="2" t="s">
        <v>75</v>
      </c>
      <c r="J121" s="4">
        <f t="shared" si="11"/>
        <v>835.31999999999994</v>
      </c>
      <c r="K121" t="s">
        <v>75</v>
      </c>
      <c r="L121" t="s">
        <v>76</v>
      </c>
      <c r="M121" t="s">
        <v>210</v>
      </c>
      <c r="N121" s="6">
        <v>85</v>
      </c>
      <c r="O121">
        <f t="shared" si="19"/>
        <v>1020</v>
      </c>
      <c r="P121" s="5">
        <f t="shared" si="20"/>
        <v>0.22108892400517177</v>
      </c>
      <c r="Q121" t="s">
        <v>5199</v>
      </c>
      <c r="R121" s="6">
        <v>99.8</v>
      </c>
      <c r="S121">
        <f t="shared" si="12"/>
        <v>12</v>
      </c>
      <c r="T121">
        <f t="shared" si="13"/>
        <v>1197.5999999999999</v>
      </c>
      <c r="U121">
        <f t="shared" si="14"/>
        <v>363.69999999999993</v>
      </c>
      <c r="V121" s="5">
        <f t="shared" si="15"/>
        <v>0.35656862745098034</v>
      </c>
    </row>
    <row r="122" spans="1:22" hidden="1">
      <c r="A122" t="s">
        <v>5200</v>
      </c>
      <c r="B122" t="s">
        <v>5201</v>
      </c>
      <c r="C122" t="s">
        <v>1907</v>
      </c>
      <c r="D122" s="4">
        <v>35</v>
      </c>
      <c r="E122" s="4">
        <v>1</v>
      </c>
      <c r="F122">
        <v>5</v>
      </c>
      <c r="G122">
        <v>167.85</v>
      </c>
      <c r="H122" t="s">
        <v>184</v>
      </c>
      <c r="I122" s="2" t="s">
        <v>1906</v>
      </c>
      <c r="J122" s="4">
        <f t="shared" si="11"/>
        <v>175</v>
      </c>
      <c r="K122">
        <v>98326</v>
      </c>
      <c r="L122" t="s">
        <v>5202</v>
      </c>
      <c r="M122" t="s">
        <v>186</v>
      </c>
      <c r="N122">
        <v>39.9</v>
      </c>
      <c r="O122">
        <f t="shared" si="19"/>
        <v>199.5</v>
      </c>
      <c r="P122" s="5">
        <f t="shared" si="20"/>
        <v>0.14000000000000001</v>
      </c>
      <c r="Q122" s="5"/>
      <c r="R122" t="e">
        <v>#N/A</v>
      </c>
      <c r="S122">
        <f t="shared" si="12"/>
        <v>5</v>
      </c>
      <c r="T122" t="e">
        <f t="shared" si="13"/>
        <v>#N/A</v>
      </c>
      <c r="U122" t="e">
        <f t="shared" si="14"/>
        <v>#N/A</v>
      </c>
      <c r="V122" s="5" t="e">
        <f t="shared" si="15"/>
        <v>#N/A</v>
      </c>
    </row>
    <row r="123" spans="1:22">
      <c r="A123" t="s">
        <v>5203</v>
      </c>
      <c r="B123" t="s">
        <v>5204</v>
      </c>
      <c r="C123" t="s">
        <v>2053</v>
      </c>
      <c r="D123" s="6">
        <v>43.57</v>
      </c>
      <c r="E123" s="4">
        <v>1</v>
      </c>
      <c r="F123">
        <v>3</v>
      </c>
      <c r="G123">
        <v>128.37</v>
      </c>
      <c r="H123" t="s">
        <v>5205</v>
      </c>
      <c r="I123" s="2" t="s">
        <v>157</v>
      </c>
      <c r="J123" s="4">
        <f t="shared" si="11"/>
        <v>130.71</v>
      </c>
      <c r="K123">
        <v>96197</v>
      </c>
      <c r="L123" t="s">
        <v>27</v>
      </c>
      <c r="M123" t="s">
        <v>158</v>
      </c>
      <c r="N123" s="6">
        <v>33.166666666666664</v>
      </c>
      <c r="O123">
        <f t="shared" si="19"/>
        <v>99.5</v>
      </c>
      <c r="P123" s="5">
        <f t="shared" si="20"/>
        <v>-0.23877285594063197</v>
      </c>
      <c r="Q123" t="s">
        <v>5206</v>
      </c>
      <c r="R123" s="6">
        <v>24.32</v>
      </c>
      <c r="S123">
        <f t="shared" si="12"/>
        <v>3</v>
      </c>
      <c r="T123">
        <f t="shared" si="13"/>
        <v>72.960000000000008</v>
      </c>
      <c r="U123">
        <f t="shared" si="14"/>
        <v>-55.41</v>
      </c>
      <c r="V123" s="5">
        <f t="shared" si="15"/>
        <v>-0.55688442211055278</v>
      </c>
    </row>
    <row r="124" spans="1:22">
      <c r="A124" t="s">
        <v>5203</v>
      </c>
      <c r="B124" t="s">
        <v>5207</v>
      </c>
      <c r="C124" t="s">
        <v>293</v>
      </c>
      <c r="D124" s="6">
        <v>0.56999999999999995</v>
      </c>
      <c r="E124" s="4">
        <v>1</v>
      </c>
      <c r="F124">
        <v>503</v>
      </c>
      <c r="G124">
        <v>277.20999999999998</v>
      </c>
      <c r="H124" t="s">
        <v>5208</v>
      </c>
      <c r="I124" s="2" t="s">
        <v>157</v>
      </c>
      <c r="J124" s="4">
        <f t="shared" si="11"/>
        <v>286.70999999999998</v>
      </c>
      <c r="K124">
        <v>96197</v>
      </c>
      <c r="L124" t="s">
        <v>27</v>
      </c>
      <c r="M124" t="s">
        <v>158</v>
      </c>
      <c r="N124" s="6">
        <f>1.99/6</f>
        <v>0.33166666666666667</v>
      </c>
      <c r="O124">
        <f t="shared" si="19"/>
        <v>166.82833333333332</v>
      </c>
      <c r="P124" s="5">
        <f t="shared" si="20"/>
        <v>-0.41812865497076024</v>
      </c>
      <c r="Q124" t="s">
        <v>5209</v>
      </c>
      <c r="R124" s="6">
        <v>0.28999999999999998</v>
      </c>
      <c r="S124">
        <f t="shared" si="12"/>
        <v>503</v>
      </c>
      <c r="T124">
        <f t="shared" si="13"/>
        <v>145.86999999999998</v>
      </c>
      <c r="U124">
        <f t="shared" si="14"/>
        <v>-131.34</v>
      </c>
      <c r="V124" s="5">
        <f t="shared" si="15"/>
        <v>-0.7872763419483102</v>
      </c>
    </row>
    <row r="125" spans="1:22">
      <c r="A125" t="s">
        <v>5203</v>
      </c>
      <c r="B125" t="s">
        <v>5210</v>
      </c>
      <c r="C125" t="s">
        <v>26</v>
      </c>
      <c r="D125" s="6">
        <v>4.53</v>
      </c>
      <c r="E125" s="4">
        <v>1</v>
      </c>
      <c r="F125">
        <v>210</v>
      </c>
      <c r="G125">
        <v>894.56</v>
      </c>
      <c r="H125" t="s">
        <v>156</v>
      </c>
      <c r="I125" s="2" t="s">
        <v>157</v>
      </c>
      <c r="J125" s="4">
        <f t="shared" si="11"/>
        <v>951.30000000000007</v>
      </c>
      <c r="K125">
        <v>96197</v>
      </c>
      <c r="L125" t="s">
        <v>27</v>
      </c>
      <c r="M125" t="s">
        <v>158</v>
      </c>
      <c r="N125" s="6">
        <v>1.99</v>
      </c>
      <c r="O125">
        <f t="shared" si="19"/>
        <v>417.9</v>
      </c>
      <c r="P125" s="5">
        <f t="shared" si="20"/>
        <v>-0.5607064017660045</v>
      </c>
      <c r="Q125" t="s">
        <v>5209</v>
      </c>
      <c r="R125" s="6">
        <v>1.7399999999999998</v>
      </c>
      <c r="S125">
        <f t="shared" si="12"/>
        <v>210</v>
      </c>
      <c r="T125">
        <f t="shared" si="13"/>
        <v>365.4</v>
      </c>
      <c r="U125">
        <f t="shared" si="14"/>
        <v>-529.16</v>
      </c>
      <c r="V125" s="5">
        <f t="shared" si="15"/>
        <v>-1.2662359416128259</v>
      </c>
    </row>
    <row r="126" spans="1:22">
      <c r="A126" t="s">
        <v>5211</v>
      </c>
      <c r="B126" t="s">
        <v>5212</v>
      </c>
      <c r="C126" t="s">
        <v>682</v>
      </c>
      <c r="D126" s="6">
        <v>4.1399999999999997</v>
      </c>
      <c r="E126" s="4">
        <v>1</v>
      </c>
      <c r="F126">
        <v>29</v>
      </c>
      <c r="G126">
        <v>116.5</v>
      </c>
      <c r="H126" t="s">
        <v>197</v>
      </c>
      <c r="I126" s="2" t="s">
        <v>681</v>
      </c>
      <c r="J126" s="4">
        <f t="shared" si="11"/>
        <v>120.05999999999999</v>
      </c>
      <c r="K126">
        <v>96113</v>
      </c>
      <c r="L126" t="s">
        <v>2410</v>
      </c>
      <c r="M126" t="s">
        <v>168</v>
      </c>
      <c r="N126" s="6">
        <v>3.32</v>
      </c>
      <c r="O126">
        <f t="shared" si="19"/>
        <v>96.28</v>
      </c>
      <c r="P126" s="5">
        <f t="shared" si="20"/>
        <v>-0.19806763285024145</v>
      </c>
      <c r="Q126" s="5" t="s">
        <v>4784</v>
      </c>
      <c r="R126" s="6">
        <v>3.64</v>
      </c>
      <c r="S126">
        <f t="shared" si="12"/>
        <v>29</v>
      </c>
      <c r="T126">
        <f t="shared" si="13"/>
        <v>105.56</v>
      </c>
      <c r="U126">
        <f t="shared" si="14"/>
        <v>-10.939999999999998</v>
      </c>
      <c r="V126" s="5">
        <f t="shared" si="15"/>
        <v>-0.1136269214790195</v>
      </c>
    </row>
    <row r="127" spans="1:22">
      <c r="A127" t="s">
        <v>5213</v>
      </c>
      <c r="B127" t="s">
        <v>5214</v>
      </c>
      <c r="C127" t="s">
        <v>605</v>
      </c>
      <c r="D127" s="6">
        <v>3.79</v>
      </c>
      <c r="E127" s="4">
        <v>1</v>
      </c>
      <c r="F127">
        <v>17</v>
      </c>
      <c r="G127">
        <v>62.63</v>
      </c>
      <c r="H127" t="s">
        <v>197</v>
      </c>
      <c r="I127" s="2" t="s">
        <v>605</v>
      </c>
      <c r="J127" s="4">
        <f t="shared" si="11"/>
        <v>64.430000000000007</v>
      </c>
      <c r="K127" t="s">
        <v>605</v>
      </c>
      <c r="L127" t="s">
        <v>4764</v>
      </c>
      <c r="M127" t="s">
        <v>168</v>
      </c>
      <c r="N127" s="6">
        <v>6.06</v>
      </c>
      <c r="O127">
        <f t="shared" si="19"/>
        <v>103.02</v>
      </c>
      <c r="P127" s="5">
        <f t="shared" si="20"/>
        <v>0.59894459102902353</v>
      </c>
      <c r="Q127" s="5" t="s">
        <v>4765</v>
      </c>
      <c r="R127" s="6">
        <v>2.74</v>
      </c>
      <c r="S127">
        <f t="shared" si="12"/>
        <v>17</v>
      </c>
      <c r="T127">
        <f t="shared" si="13"/>
        <v>46.580000000000005</v>
      </c>
      <c r="U127">
        <f t="shared" ref="U127:U189" si="21">T127-G127</f>
        <v>-16.049999999999997</v>
      </c>
      <c r="V127" s="5">
        <f t="shared" ref="V127:V189" si="22">U127/O127</f>
        <v>-0.15579499126383226</v>
      </c>
    </row>
    <row r="128" spans="1:22">
      <c r="A128" t="s">
        <v>5215</v>
      </c>
      <c r="B128" t="s">
        <v>5216</v>
      </c>
      <c r="C128" t="s">
        <v>1561</v>
      </c>
      <c r="D128" s="6">
        <v>25.63</v>
      </c>
      <c r="E128" s="4">
        <v>1</v>
      </c>
      <c r="F128">
        <v>1</v>
      </c>
      <c r="G128">
        <v>51.26</v>
      </c>
      <c r="H128" t="s">
        <v>184</v>
      </c>
      <c r="I128" s="2" t="s">
        <v>1560</v>
      </c>
      <c r="J128" s="4">
        <f t="shared" si="11"/>
        <v>25.63</v>
      </c>
      <c r="K128">
        <v>97009</v>
      </c>
      <c r="L128" t="s">
        <v>5217</v>
      </c>
      <c r="M128" t="s">
        <v>206</v>
      </c>
      <c r="N128" s="6">
        <v>27.45</v>
      </c>
      <c r="O128">
        <f t="shared" si="19"/>
        <v>27.45</v>
      </c>
      <c r="P128" s="5">
        <f t="shared" si="20"/>
        <v>7.1010534529847846E-2</v>
      </c>
      <c r="Q128" s="5" t="s">
        <v>5218</v>
      </c>
      <c r="R128" s="6">
        <v>24.95</v>
      </c>
      <c r="S128">
        <f t="shared" si="12"/>
        <v>1</v>
      </c>
      <c r="T128">
        <f t="shared" si="13"/>
        <v>24.95</v>
      </c>
      <c r="U128">
        <f t="shared" si="21"/>
        <v>-26.31</v>
      </c>
      <c r="V128" s="5">
        <f t="shared" si="22"/>
        <v>-0.95846994535519126</v>
      </c>
    </row>
    <row r="129" spans="1:22">
      <c r="A129" t="s">
        <v>5219</v>
      </c>
      <c r="B129" t="s">
        <v>5220</v>
      </c>
      <c r="C129" t="s">
        <v>2140</v>
      </c>
      <c r="D129" s="6">
        <v>54.27</v>
      </c>
      <c r="E129" s="4">
        <v>1</v>
      </c>
      <c r="F129">
        <v>1</v>
      </c>
      <c r="G129">
        <v>54.27</v>
      </c>
      <c r="H129" t="s">
        <v>195</v>
      </c>
      <c r="I129" s="2" t="s">
        <v>847</v>
      </c>
      <c r="J129" s="4">
        <f t="shared" si="11"/>
        <v>54.27</v>
      </c>
      <c r="K129">
        <v>96081</v>
      </c>
      <c r="L129" t="s">
        <v>4767</v>
      </c>
      <c r="M129" t="s">
        <v>229</v>
      </c>
      <c r="N129" s="6">
        <v>42.5</v>
      </c>
      <c r="O129">
        <f t="shared" si="19"/>
        <v>42.5</v>
      </c>
      <c r="P129" s="5">
        <f t="shared" si="20"/>
        <v>-0.216878570112401</v>
      </c>
      <c r="Q129" t="s">
        <v>4768</v>
      </c>
      <c r="R129" s="6">
        <v>39.900000000000006</v>
      </c>
      <c r="S129">
        <f t="shared" si="12"/>
        <v>1</v>
      </c>
      <c r="T129">
        <f t="shared" si="13"/>
        <v>39.900000000000006</v>
      </c>
      <c r="U129">
        <f t="shared" si="21"/>
        <v>-14.369999999999997</v>
      </c>
      <c r="V129" s="5">
        <f t="shared" si="22"/>
        <v>-0.33811764705882347</v>
      </c>
    </row>
    <row r="130" spans="1:22">
      <c r="A130" t="s">
        <v>5219</v>
      </c>
      <c r="B130" t="s">
        <v>5220</v>
      </c>
      <c r="C130" t="s">
        <v>848</v>
      </c>
      <c r="D130" s="6">
        <v>6.29</v>
      </c>
      <c r="E130" s="4">
        <v>1</v>
      </c>
      <c r="F130">
        <v>10.5</v>
      </c>
      <c r="G130">
        <v>64.55</v>
      </c>
      <c r="H130" t="s">
        <v>4711</v>
      </c>
      <c r="I130" s="2" t="s">
        <v>847</v>
      </c>
      <c r="J130" s="4">
        <f t="shared" ref="J130:J193" si="23">F130*D130</f>
        <v>66.045000000000002</v>
      </c>
      <c r="K130">
        <v>96081</v>
      </c>
      <c r="L130" t="s">
        <v>4767</v>
      </c>
      <c r="M130" t="s">
        <v>229</v>
      </c>
      <c r="N130" s="6">
        <v>4.25</v>
      </c>
      <c r="O130">
        <f t="shared" si="19"/>
        <v>44.625</v>
      </c>
      <c r="P130" s="5">
        <f t="shared" si="20"/>
        <v>-0.32432432432432434</v>
      </c>
      <c r="Q130" s="5" t="s">
        <v>4768</v>
      </c>
      <c r="R130" s="6">
        <v>3.99</v>
      </c>
      <c r="S130">
        <f t="shared" ref="S130:S193" si="24">F130</f>
        <v>10.5</v>
      </c>
      <c r="T130">
        <f t="shared" ref="T130:T193" si="25">S130*R130</f>
        <v>41.895000000000003</v>
      </c>
      <c r="U130">
        <f t="shared" si="21"/>
        <v>-22.654999999999994</v>
      </c>
      <c r="V130" s="5">
        <f t="shared" si="22"/>
        <v>-0.50767507002801104</v>
      </c>
    </row>
    <row r="131" spans="1:22" hidden="1">
      <c r="A131" t="s">
        <v>5221</v>
      </c>
      <c r="B131" t="s">
        <v>5222</v>
      </c>
      <c r="C131" t="s">
        <v>2026</v>
      </c>
      <c r="D131" s="4">
        <v>44.29</v>
      </c>
      <c r="E131" s="4">
        <v>1</v>
      </c>
      <c r="F131">
        <v>3</v>
      </c>
      <c r="G131">
        <v>124.29</v>
      </c>
      <c r="H131" t="s">
        <v>5205</v>
      </c>
      <c r="I131" s="2" t="s">
        <v>589</v>
      </c>
      <c r="J131" s="4">
        <f t="shared" si="23"/>
        <v>132.87</v>
      </c>
      <c r="K131">
        <v>96202</v>
      </c>
      <c r="L131" t="s">
        <v>5223</v>
      </c>
      <c r="M131" t="s">
        <v>4687</v>
      </c>
      <c r="N131">
        <v>33.25</v>
      </c>
      <c r="O131">
        <f t="shared" si="19"/>
        <v>99.75</v>
      </c>
      <c r="P131" s="5">
        <f t="shared" si="20"/>
        <v>-0.24926620004515695</v>
      </c>
      <c r="Q131" s="5"/>
      <c r="R131" t="e">
        <v>#N/A</v>
      </c>
      <c r="S131">
        <f t="shared" si="24"/>
        <v>3</v>
      </c>
      <c r="T131" t="e">
        <f t="shared" si="25"/>
        <v>#N/A</v>
      </c>
      <c r="U131" t="e">
        <f t="shared" si="21"/>
        <v>#N/A</v>
      </c>
      <c r="V131" s="5" t="e">
        <f t="shared" si="22"/>
        <v>#N/A</v>
      </c>
    </row>
    <row r="132" spans="1:22" hidden="1">
      <c r="A132" t="s">
        <v>5221</v>
      </c>
      <c r="B132" t="s">
        <v>5224</v>
      </c>
      <c r="C132" t="s">
        <v>590</v>
      </c>
      <c r="D132" s="4">
        <v>4.21</v>
      </c>
      <c r="E132" s="4">
        <v>1</v>
      </c>
      <c r="F132">
        <v>146</v>
      </c>
      <c r="G132">
        <v>622.58000000000004</v>
      </c>
      <c r="H132" t="s">
        <v>156</v>
      </c>
      <c r="I132" s="2" t="s">
        <v>589</v>
      </c>
      <c r="J132" s="4">
        <f t="shared" si="23"/>
        <v>614.66</v>
      </c>
      <c r="K132">
        <v>96202</v>
      </c>
      <c r="L132" t="s">
        <v>5223</v>
      </c>
      <c r="M132" t="s">
        <v>4687</v>
      </c>
      <c r="N132">
        <v>1.9950000000000001</v>
      </c>
      <c r="O132">
        <f t="shared" si="19"/>
        <v>291.27000000000004</v>
      </c>
      <c r="P132" s="5">
        <f t="shared" si="20"/>
        <v>-0.52612826603325402</v>
      </c>
      <c r="Q132" s="5"/>
      <c r="R132" t="e">
        <v>#N/A</v>
      </c>
      <c r="S132">
        <f t="shared" si="24"/>
        <v>146</v>
      </c>
      <c r="T132" t="e">
        <f t="shared" si="25"/>
        <v>#N/A</v>
      </c>
      <c r="U132" t="e">
        <f t="shared" si="21"/>
        <v>#N/A</v>
      </c>
      <c r="V132" s="5" t="e">
        <f t="shared" si="22"/>
        <v>#N/A</v>
      </c>
    </row>
    <row r="133" spans="1:22">
      <c r="A133" t="s">
        <v>5225</v>
      </c>
      <c r="B133" t="s">
        <v>5226</v>
      </c>
      <c r="C133" t="s">
        <v>702</v>
      </c>
      <c r="D133" s="6">
        <v>4.67</v>
      </c>
      <c r="E133" s="4">
        <v>1</v>
      </c>
      <c r="F133">
        <v>103</v>
      </c>
      <c r="G133">
        <v>440.69</v>
      </c>
      <c r="H133" t="s">
        <v>156</v>
      </c>
      <c r="I133" s="2" t="s">
        <v>704</v>
      </c>
      <c r="J133" s="4">
        <f t="shared" si="23"/>
        <v>481.01</v>
      </c>
      <c r="K133">
        <v>96198</v>
      </c>
      <c r="L133" t="s">
        <v>4686</v>
      </c>
      <c r="M133" t="s">
        <v>4687</v>
      </c>
      <c r="N133" s="6">
        <v>2.2343999999999999</v>
      </c>
      <c r="O133">
        <f t="shared" si="19"/>
        <v>230.14320000000001</v>
      </c>
      <c r="P133" s="5">
        <f t="shared" si="20"/>
        <v>-0.52154175588865093</v>
      </c>
      <c r="Q133" t="s">
        <v>4688</v>
      </c>
      <c r="R133" s="6">
        <v>2.0999999999999996</v>
      </c>
      <c r="S133">
        <f t="shared" si="24"/>
        <v>103</v>
      </c>
      <c r="T133">
        <f t="shared" si="25"/>
        <v>216.29999999999995</v>
      </c>
      <c r="U133">
        <f t="shared" si="21"/>
        <v>-224.39000000000004</v>
      </c>
      <c r="V133" s="5">
        <f t="shared" si="22"/>
        <v>-0.97500165114589543</v>
      </c>
    </row>
    <row r="134" spans="1:22">
      <c r="A134" t="s">
        <v>5227</v>
      </c>
      <c r="B134" t="s">
        <v>5228</v>
      </c>
      <c r="C134" t="s">
        <v>51</v>
      </c>
      <c r="D134" s="6">
        <v>5.71</v>
      </c>
      <c r="E134" s="4">
        <v>1</v>
      </c>
      <c r="F134">
        <v>75</v>
      </c>
      <c r="G134">
        <v>428.25</v>
      </c>
      <c r="H134" s="1" t="s">
        <v>177</v>
      </c>
      <c r="I134" s="2" t="s">
        <v>188</v>
      </c>
      <c r="J134" s="4">
        <f t="shared" si="23"/>
        <v>428.25</v>
      </c>
      <c r="K134">
        <v>98032</v>
      </c>
      <c r="L134" t="s">
        <v>52</v>
      </c>
      <c r="M134" t="s">
        <v>173</v>
      </c>
      <c r="N134" s="6">
        <v>3.72</v>
      </c>
      <c r="O134">
        <f t="shared" si="19"/>
        <v>279</v>
      </c>
      <c r="P134" s="5">
        <f t="shared" si="20"/>
        <v>-0.34851138353765326</v>
      </c>
      <c r="Q134" s="5" t="s">
        <v>5163</v>
      </c>
      <c r="R134" s="6">
        <v>3.01</v>
      </c>
      <c r="S134">
        <f t="shared" si="24"/>
        <v>75</v>
      </c>
      <c r="T134">
        <f t="shared" si="25"/>
        <v>225.74999999999997</v>
      </c>
      <c r="U134">
        <f t="shared" si="21"/>
        <v>-202.50000000000003</v>
      </c>
      <c r="V134" s="5">
        <f t="shared" si="22"/>
        <v>-0.72580645161290336</v>
      </c>
    </row>
    <row r="135" spans="1:22" hidden="1">
      <c r="A135" t="s">
        <v>5229</v>
      </c>
      <c r="B135" t="s">
        <v>5230</v>
      </c>
      <c r="C135" t="s">
        <v>534</v>
      </c>
      <c r="D135" s="4">
        <v>4.21</v>
      </c>
      <c r="E135" s="4">
        <v>1</v>
      </c>
      <c r="F135">
        <v>24</v>
      </c>
      <c r="G135">
        <v>83.17</v>
      </c>
      <c r="H135" t="s">
        <v>197</v>
      </c>
      <c r="I135" s="2" t="s">
        <v>533</v>
      </c>
      <c r="J135" s="4">
        <f t="shared" si="23"/>
        <v>101.03999999999999</v>
      </c>
      <c r="K135">
        <v>96048</v>
      </c>
      <c r="L135" t="s">
        <v>5231</v>
      </c>
      <c r="M135" t="s">
        <v>168</v>
      </c>
      <c r="N135">
        <v>4.5</v>
      </c>
      <c r="O135">
        <f t="shared" si="19"/>
        <v>108</v>
      </c>
      <c r="P135" s="5">
        <f t="shared" si="20"/>
        <v>6.8883610451306504E-2</v>
      </c>
      <c r="R135" t="e">
        <v>#N/A</v>
      </c>
      <c r="S135">
        <f t="shared" si="24"/>
        <v>24</v>
      </c>
      <c r="T135" t="e">
        <f t="shared" si="25"/>
        <v>#N/A</v>
      </c>
      <c r="U135" t="e">
        <f t="shared" si="21"/>
        <v>#N/A</v>
      </c>
      <c r="V135" s="5" t="e">
        <f t="shared" si="22"/>
        <v>#N/A</v>
      </c>
    </row>
    <row r="136" spans="1:22">
      <c r="A136" t="s">
        <v>5232</v>
      </c>
      <c r="B136" t="s">
        <v>5233</v>
      </c>
      <c r="C136" t="s">
        <v>499</v>
      </c>
      <c r="D136" s="6">
        <v>3.87</v>
      </c>
      <c r="E136" s="4">
        <v>1</v>
      </c>
      <c r="F136">
        <v>128</v>
      </c>
      <c r="G136">
        <v>478.3</v>
      </c>
      <c r="H136" t="s">
        <v>197</v>
      </c>
      <c r="I136" s="2" t="s">
        <v>205</v>
      </c>
      <c r="J136" s="4">
        <f t="shared" si="23"/>
        <v>495.36</v>
      </c>
      <c r="K136">
        <v>96187</v>
      </c>
      <c r="L136" t="s">
        <v>72</v>
      </c>
      <c r="M136" t="s">
        <v>206</v>
      </c>
      <c r="N136" s="6">
        <v>2.7920000000000003</v>
      </c>
      <c r="O136">
        <f t="shared" si="19"/>
        <v>357.37600000000003</v>
      </c>
      <c r="P136" s="5">
        <f t="shared" si="20"/>
        <v>-0.27855297157622733</v>
      </c>
      <c r="Q136" t="s">
        <v>5234</v>
      </c>
      <c r="R136" s="6">
        <v>2.46</v>
      </c>
      <c r="S136">
        <f t="shared" si="24"/>
        <v>128</v>
      </c>
      <c r="T136">
        <f t="shared" si="25"/>
        <v>314.88</v>
      </c>
      <c r="U136">
        <f t="shared" si="21"/>
        <v>-163.42000000000002</v>
      </c>
      <c r="V136" s="5">
        <f t="shared" si="22"/>
        <v>-0.45727748925501432</v>
      </c>
    </row>
    <row r="137" spans="1:22">
      <c r="A137" t="s">
        <v>5232</v>
      </c>
      <c r="B137" t="s">
        <v>5235</v>
      </c>
      <c r="C137" t="s">
        <v>71</v>
      </c>
      <c r="D137" s="6">
        <v>20.86</v>
      </c>
      <c r="E137" s="4">
        <v>1</v>
      </c>
      <c r="F137">
        <v>79</v>
      </c>
      <c r="G137">
        <v>1235.97</v>
      </c>
      <c r="H137" t="s">
        <v>184</v>
      </c>
      <c r="I137" s="2" t="s">
        <v>205</v>
      </c>
      <c r="J137" s="4">
        <f t="shared" si="23"/>
        <v>1647.94</v>
      </c>
      <c r="K137">
        <v>96187</v>
      </c>
      <c r="L137" t="s">
        <v>72</v>
      </c>
      <c r="M137" t="s">
        <v>206</v>
      </c>
      <c r="N137" s="6">
        <v>13.96</v>
      </c>
      <c r="O137">
        <f t="shared" si="19"/>
        <v>1102.8400000000001</v>
      </c>
      <c r="P137" s="5">
        <f t="shared" si="20"/>
        <v>-0.33077660594439112</v>
      </c>
      <c r="Q137" s="5" t="s">
        <v>5236</v>
      </c>
      <c r="R137" s="6">
        <v>17.07</v>
      </c>
      <c r="S137">
        <f t="shared" si="24"/>
        <v>79</v>
      </c>
      <c r="T137">
        <f t="shared" si="25"/>
        <v>1348.53</v>
      </c>
      <c r="U137">
        <f t="shared" si="21"/>
        <v>112.55999999999995</v>
      </c>
      <c r="V137" s="5">
        <f t="shared" si="22"/>
        <v>0.10206376264916028</v>
      </c>
    </row>
    <row r="138" spans="1:22">
      <c r="A138" t="s">
        <v>5237</v>
      </c>
      <c r="B138" t="s">
        <v>5011</v>
      </c>
      <c r="C138" t="s">
        <v>625</v>
      </c>
      <c r="D138" s="6">
        <v>4.1399999999999997</v>
      </c>
      <c r="E138" s="4">
        <v>1</v>
      </c>
      <c r="F138">
        <v>66</v>
      </c>
      <c r="G138">
        <v>271.72000000000003</v>
      </c>
      <c r="H138" t="s">
        <v>262</v>
      </c>
      <c r="I138" s="2" t="s">
        <v>624</v>
      </c>
      <c r="J138" s="4">
        <f t="shared" si="23"/>
        <v>273.23999999999995</v>
      </c>
      <c r="K138">
        <v>96084</v>
      </c>
      <c r="L138" t="s">
        <v>4770</v>
      </c>
      <c r="M138" t="s">
        <v>168</v>
      </c>
      <c r="N138" s="6">
        <v>2.79</v>
      </c>
      <c r="O138">
        <f t="shared" si="19"/>
        <v>184.14000000000001</v>
      </c>
      <c r="P138" s="5">
        <f t="shared" si="20"/>
        <v>-0.32608695652173897</v>
      </c>
      <c r="Q138" s="5" t="s">
        <v>4771</v>
      </c>
      <c r="R138" s="6">
        <v>2.33</v>
      </c>
      <c r="S138">
        <f t="shared" si="24"/>
        <v>66</v>
      </c>
      <c r="T138">
        <f t="shared" si="25"/>
        <v>153.78</v>
      </c>
      <c r="U138">
        <f t="shared" si="21"/>
        <v>-117.94000000000003</v>
      </c>
      <c r="V138" s="5">
        <f t="shared" si="22"/>
        <v>-0.64049093081351149</v>
      </c>
    </row>
    <row r="139" spans="1:22">
      <c r="A139" t="s">
        <v>5237</v>
      </c>
      <c r="B139" t="s">
        <v>5238</v>
      </c>
      <c r="C139" t="s">
        <v>627</v>
      </c>
      <c r="D139" s="6">
        <v>1</v>
      </c>
      <c r="E139" s="4">
        <v>0</v>
      </c>
      <c r="F139">
        <v>70</v>
      </c>
      <c r="G139">
        <v>71</v>
      </c>
      <c r="H139" t="s">
        <v>197</v>
      </c>
      <c r="I139" s="2" t="s">
        <v>624</v>
      </c>
      <c r="J139" s="4">
        <f t="shared" si="23"/>
        <v>70</v>
      </c>
      <c r="P139" s="5">
        <f t="shared" si="20"/>
        <v>-1</v>
      </c>
      <c r="Q139" s="5" t="s">
        <v>4771</v>
      </c>
      <c r="R139" s="6">
        <v>2.33</v>
      </c>
      <c r="S139">
        <f t="shared" si="24"/>
        <v>70</v>
      </c>
      <c r="T139">
        <f t="shared" si="25"/>
        <v>163.1</v>
      </c>
      <c r="U139">
        <f t="shared" si="21"/>
        <v>92.1</v>
      </c>
      <c r="V139" s="5" t="e">
        <f t="shared" si="22"/>
        <v>#DIV/0!</v>
      </c>
    </row>
    <row r="140" spans="1:22">
      <c r="A140" t="s">
        <v>5239</v>
      </c>
      <c r="B140" t="s">
        <v>5240</v>
      </c>
      <c r="C140" t="s">
        <v>810</v>
      </c>
      <c r="D140" s="6">
        <v>6.86</v>
      </c>
      <c r="E140" s="4">
        <v>1</v>
      </c>
      <c r="F140">
        <v>1</v>
      </c>
      <c r="G140">
        <v>6.57</v>
      </c>
      <c r="H140" t="s">
        <v>197</v>
      </c>
      <c r="I140" s="2" t="s">
        <v>809</v>
      </c>
      <c r="J140" s="4">
        <f t="shared" si="23"/>
        <v>6.86</v>
      </c>
      <c r="K140">
        <v>96136</v>
      </c>
      <c r="L140" t="s">
        <v>4824</v>
      </c>
      <c r="M140" t="s">
        <v>4825</v>
      </c>
      <c r="N140" s="6">
        <v>3.3240000000000003</v>
      </c>
      <c r="O140">
        <f t="shared" ref="O140:O169" si="26">N140*F140</f>
        <v>3.3240000000000003</v>
      </c>
      <c r="P140" s="5">
        <f t="shared" si="20"/>
        <v>-0.51545189504373179</v>
      </c>
      <c r="Q140" t="s">
        <v>4826</v>
      </c>
      <c r="R140" s="6">
        <v>4.18</v>
      </c>
      <c r="S140">
        <f t="shared" si="24"/>
        <v>1</v>
      </c>
      <c r="T140">
        <f t="shared" si="25"/>
        <v>4.18</v>
      </c>
      <c r="U140">
        <f t="shared" si="21"/>
        <v>-2.3900000000000006</v>
      </c>
      <c r="V140" s="5">
        <f t="shared" si="22"/>
        <v>-0.71901323706377873</v>
      </c>
    </row>
    <row r="141" spans="1:22">
      <c r="A141" t="s">
        <v>5241</v>
      </c>
      <c r="B141" t="s">
        <v>5242</v>
      </c>
      <c r="C141" t="s">
        <v>364</v>
      </c>
      <c r="D141" s="6">
        <v>2</v>
      </c>
      <c r="E141" s="4">
        <v>1</v>
      </c>
      <c r="F141">
        <v>5</v>
      </c>
      <c r="G141">
        <v>9.0500000000000007</v>
      </c>
      <c r="H141" t="s">
        <v>197</v>
      </c>
      <c r="I141" s="2" t="s">
        <v>364</v>
      </c>
      <c r="J141" s="4">
        <f t="shared" si="23"/>
        <v>10</v>
      </c>
      <c r="K141" t="s">
        <v>364</v>
      </c>
      <c r="L141" t="s">
        <v>5243</v>
      </c>
      <c r="M141" t="s">
        <v>168</v>
      </c>
      <c r="N141" s="6">
        <v>0.93</v>
      </c>
      <c r="O141">
        <f t="shared" si="26"/>
        <v>4.6500000000000004</v>
      </c>
      <c r="P141" s="5">
        <f t="shared" si="20"/>
        <v>-0.53499999999999992</v>
      </c>
      <c r="Q141" t="s">
        <v>5244</v>
      </c>
      <c r="R141" s="6">
        <v>1.56</v>
      </c>
      <c r="S141">
        <f t="shared" si="24"/>
        <v>5</v>
      </c>
      <c r="T141">
        <f t="shared" si="25"/>
        <v>7.8000000000000007</v>
      </c>
      <c r="U141">
        <f t="shared" si="21"/>
        <v>-1.25</v>
      </c>
      <c r="V141" s="5">
        <f t="shared" si="22"/>
        <v>-0.26881720430107525</v>
      </c>
    </row>
    <row r="142" spans="1:22">
      <c r="A142" t="s">
        <v>5245</v>
      </c>
      <c r="B142" t="s">
        <v>5246</v>
      </c>
      <c r="C142" t="s">
        <v>1650</v>
      </c>
      <c r="D142" s="6">
        <v>35</v>
      </c>
      <c r="E142" s="4">
        <v>1</v>
      </c>
      <c r="F142">
        <v>3</v>
      </c>
      <c r="G142">
        <v>96.39</v>
      </c>
      <c r="H142" t="s">
        <v>4905</v>
      </c>
      <c r="I142" s="2" t="s">
        <v>1650</v>
      </c>
      <c r="J142" s="4">
        <f t="shared" si="23"/>
        <v>105</v>
      </c>
      <c r="K142" t="s">
        <v>1650</v>
      </c>
      <c r="L142" t="s">
        <v>4908</v>
      </c>
      <c r="M142" t="s">
        <v>3148</v>
      </c>
      <c r="N142" s="6">
        <v>29.26</v>
      </c>
      <c r="O142">
        <f t="shared" si="26"/>
        <v>87.78</v>
      </c>
      <c r="P142" s="5">
        <f t="shared" si="20"/>
        <v>-0.16399999999999998</v>
      </c>
      <c r="Q142" t="s">
        <v>4909</v>
      </c>
      <c r="R142" s="6">
        <v>33.26</v>
      </c>
      <c r="S142">
        <f t="shared" si="24"/>
        <v>3</v>
      </c>
      <c r="T142">
        <f t="shared" si="25"/>
        <v>99.78</v>
      </c>
      <c r="U142">
        <f t="shared" si="21"/>
        <v>3.3900000000000006</v>
      </c>
      <c r="V142" s="5">
        <f t="shared" si="22"/>
        <v>3.8619275461380734E-2</v>
      </c>
    </row>
    <row r="143" spans="1:22" hidden="1">
      <c r="A143" t="s">
        <v>5247</v>
      </c>
      <c r="B143" t="s">
        <v>5248</v>
      </c>
      <c r="C143" t="s">
        <v>611</v>
      </c>
      <c r="D143" s="4">
        <v>3.79</v>
      </c>
      <c r="E143" s="4">
        <v>1</v>
      </c>
      <c r="F143">
        <v>3</v>
      </c>
      <c r="G143">
        <v>10.47</v>
      </c>
      <c r="H143" t="s">
        <v>197</v>
      </c>
      <c r="I143" s="2" t="s">
        <v>1898</v>
      </c>
      <c r="J143" s="4">
        <f t="shared" si="23"/>
        <v>11.370000000000001</v>
      </c>
      <c r="K143" t="e">
        <v>#N/A</v>
      </c>
      <c r="L143" t="e">
        <v>#N/A</v>
      </c>
      <c r="M143" t="e">
        <v>#N/A</v>
      </c>
      <c r="N143" t="e">
        <v>#N/A</v>
      </c>
      <c r="O143" t="e">
        <f t="shared" si="26"/>
        <v>#N/A</v>
      </c>
      <c r="Q143" s="5"/>
      <c r="R143" t="e">
        <v>#N/A</v>
      </c>
      <c r="S143">
        <f t="shared" si="24"/>
        <v>3</v>
      </c>
      <c r="T143" t="e">
        <f t="shared" si="25"/>
        <v>#N/A</v>
      </c>
      <c r="U143" t="e">
        <f t="shared" si="21"/>
        <v>#N/A</v>
      </c>
      <c r="V143" s="5" t="e">
        <f t="shared" si="22"/>
        <v>#N/A</v>
      </c>
    </row>
    <row r="144" spans="1:22">
      <c r="A144" t="s">
        <v>5249</v>
      </c>
      <c r="B144" t="s">
        <v>5250</v>
      </c>
      <c r="C144" t="s">
        <v>696</v>
      </c>
      <c r="D144" s="6">
        <v>4.1399999999999997</v>
      </c>
      <c r="E144" s="4">
        <v>1</v>
      </c>
      <c r="F144">
        <v>76</v>
      </c>
      <c r="G144">
        <v>286.85000000000002</v>
      </c>
      <c r="H144" t="s">
        <v>197</v>
      </c>
      <c r="I144" s="2" t="s">
        <v>695</v>
      </c>
      <c r="J144" s="4">
        <f t="shared" si="23"/>
        <v>314.64</v>
      </c>
      <c r="K144">
        <v>96111</v>
      </c>
      <c r="L144" t="s">
        <v>2414</v>
      </c>
      <c r="M144" t="s">
        <v>168</v>
      </c>
      <c r="N144" s="6">
        <v>4.4400000000000004</v>
      </c>
      <c r="O144">
        <f t="shared" si="26"/>
        <v>337.44000000000005</v>
      </c>
      <c r="P144" s="5">
        <f t="shared" ref="P144:P171" si="27">(O144-J144)/J144</f>
        <v>7.2463768115942254E-2</v>
      </c>
      <c r="Q144" s="5" t="s">
        <v>4786</v>
      </c>
      <c r="R144" s="6">
        <v>5.45</v>
      </c>
      <c r="S144">
        <f t="shared" si="24"/>
        <v>76</v>
      </c>
      <c r="T144">
        <f t="shared" si="25"/>
        <v>414.2</v>
      </c>
      <c r="U144">
        <f t="shared" si="21"/>
        <v>127.34999999999997</v>
      </c>
      <c r="V144" s="5">
        <f t="shared" si="22"/>
        <v>0.37740042674253182</v>
      </c>
    </row>
    <row r="145" spans="1:22">
      <c r="A145" t="s">
        <v>5251</v>
      </c>
      <c r="B145" t="s">
        <v>5252</v>
      </c>
      <c r="C145" t="s">
        <v>724</v>
      </c>
      <c r="D145" s="6">
        <v>5.5</v>
      </c>
      <c r="E145" s="4">
        <v>1</v>
      </c>
      <c r="F145">
        <v>20</v>
      </c>
      <c r="G145">
        <v>110</v>
      </c>
      <c r="H145" t="s">
        <v>197</v>
      </c>
      <c r="I145" s="2" t="s">
        <v>723</v>
      </c>
      <c r="J145" s="4">
        <f t="shared" si="23"/>
        <v>110</v>
      </c>
      <c r="K145">
        <v>96089</v>
      </c>
      <c r="L145" t="s">
        <v>5253</v>
      </c>
      <c r="M145" t="s">
        <v>168</v>
      </c>
      <c r="N145" s="6">
        <f>2.5*1.26</f>
        <v>3.15</v>
      </c>
      <c r="O145">
        <f t="shared" si="26"/>
        <v>63</v>
      </c>
      <c r="P145" s="5">
        <f t="shared" si="27"/>
        <v>-0.42727272727272725</v>
      </c>
      <c r="Q145" s="5" t="s">
        <v>5254</v>
      </c>
      <c r="R145" s="6">
        <v>2.83</v>
      </c>
      <c r="S145">
        <f t="shared" si="24"/>
        <v>20</v>
      </c>
      <c r="T145">
        <f t="shared" si="25"/>
        <v>56.6</v>
      </c>
      <c r="U145">
        <f t="shared" si="21"/>
        <v>-53.4</v>
      </c>
      <c r="V145" s="5">
        <f t="shared" si="22"/>
        <v>-0.84761904761904761</v>
      </c>
    </row>
    <row r="146" spans="1:22">
      <c r="A146" t="s">
        <v>5255</v>
      </c>
      <c r="B146" t="s">
        <v>5256</v>
      </c>
      <c r="C146" t="s">
        <v>1370</v>
      </c>
      <c r="D146" s="6">
        <v>20.71</v>
      </c>
      <c r="E146" s="4">
        <v>1</v>
      </c>
      <c r="F146">
        <v>12</v>
      </c>
      <c r="G146">
        <v>234.91</v>
      </c>
      <c r="H146" t="s">
        <v>4947</v>
      </c>
      <c r="I146" s="2" t="s">
        <v>219</v>
      </c>
      <c r="J146" s="4">
        <f t="shared" si="23"/>
        <v>248.52</v>
      </c>
      <c r="K146">
        <v>96090</v>
      </c>
      <c r="L146" t="s">
        <v>88</v>
      </c>
      <c r="M146" t="s">
        <v>168</v>
      </c>
      <c r="N146" s="6">
        <v>16.559999999999999</v>
      </c>
      <c r="O146">
        <f t="shared" si="26"/>
        <v>198.71999999999997</v>
      </c>
      <c r="P146" s="5">
        <f t="shared" si="27"/>
        <v>-0.2003862868179625</v>
      </c>
      <c r="Q146" s="5" t="s">
        <v>5257</v>
      </c>
      <c r="R146" s="6">
        <v>16.63</v>
      </c>
      <c r="S146">
        <f t="shared" si="24"/>
        <v>12</v>
      </c>
      <c r="T146">
        <f t="shared" si="25"/>
        <v>199.56</v>
      </c>
      <c r="U146">
        <f t="shared" si="21"/>
        <v>-35.349999999999994</v>
      </c>
      <c r="V146" s="5">
        <f t="shared" si="22"/>
        <v>-0.17788848631239934</v>
      </c>
    </row>
    <row r="147" spans="1:22">
      <c r="A147" t="s">
        <v>5255</v>
      </c>
      <c r="B147" t="s">
        <v>5256</v>
      </c>
      <c r="C147" t="s">
        <v>87</v>
      </c>
      <c r="D147" s="6">
        <v>2.0699999999999998</v>
      </c>
      <c r="E147" s="4">
        <v>1</v>
      </c>
      <c r="F147">
        <v>379</v>
      </c>
      <c r="G147">
        <v>678.41</v>
      </c>
      <c r="H147" t="s">
        <v>197</v>
      </c>
      <c r="I147" s="2" t="s">
        <v>219</v>
      </c>
      <c r="J147" s="4">
        <f t="shared" si="23"/>
        <v>784.53</v>
      </c>
      <c r="K147">
        <v>96090</v>
      </c>
      <c r="L147" t="s">
        <v>88</v>
      </c>
      <c r="M147" t="s">
        <v>168</v>
      </c>
      <c r="N147" s="6">
        <v>1.38</v>
      </c>
      <c r="O147">
        <f t="shared" si="26"/>
        <v>523.02</v>
      </c>
      <c r="P147" s="5">
        <f t="shared" si="27"/>
        <v>-0.33333333333333331</v>
      </c>
      <c r="Q147" s="5" t="s">
        <v>5258</v>
      </c>
      <c r="R147" s="6">
        <v>1.39</v>
      </c>
      <c r="S147">
        <f t="shared" si="24"/>
        <v>379</v>
      </c>
      <c r="T147">
        <f t="shared" si="25"/>
        <v>526.80999999999995</v>
      </c>
      <c r="U147">
        <f t="shared" si="21"/>
        <v>-151.60000000000002</v>
      </c>
      <c r="V147" s="5">
        <f t="shared" si="22"/>
        <v>-0.28985507246376818</v>
      </c>
    </row>
    <row r="148" spans="1:22">
      <c r="A148" t="s">
        <v>5259</v>
      </c>
      <c r="B148" t="s">
        <v>5260</v>
      </c>
      <c r="C148" t="s">
        <v>2068</v>
      </c>
      <c r="D148" s="6">
        <v>35.21</v>
      </c>
      <c r="E148" s="4">
        <v>1</v>
      </c>
      <c r="F148">
        <v>1</v>
      </c>
      <c r="G148">
        <v>35.21</v>
      </c>
      <c r="H148" t="s">
        <v>5205</v>
      </c>
      <c r="I148" s="2" t="s">
        <v>540</v>
      </c>
      <c r="J148" s="4">
        <f t="shared" si="23"/>
        <v>35.21</v>
      </c>
      <c r="K148">
        <v>96091</v>
      </c>
      <c r="L148" t="s">
        <v>4773</v>
      </c>
      <c r="M148" t="s">
        <v>168</v>
      </c>
      <c r="N148" s="6">
        <v>24.75</v>
      </c>
      <c r="O148">
        <f t="shared" si="26"/>
        <v>24.75</v>
      </c>
      <c r="P148" s="5">
        <f t="shared" si="27"/>
        <v>-0.29707469468900882</v>
      </c>
      <c r="Q148" s="5" t="s">
        <v>5261</v>
      </c>
      <c r="R148" s="6">
        <v>39.58</v>
      </c>
      <c r="S148">
        <f t="shared" si="24"/>
        <v>1</v>
      </c>
      <c r="T148">
        <f t="shared" si="25"/>
        <v>39.58</v>
      </c>
      <c r="U148">
        <f t="shared" si="21"/>
        <v>4.3699999999999974</v>
      </c>
      <c r="V148" s="5">
        <f t="shared" si="22"/>
        <v>0.17656565656565645</v>
      </c>
    </row>
    <row r="149" spans="1:22">
      <c r="A149" t="s">
        <v>5259</v>
      </c>
      <c r="B149" t="s">
        <v>5262</v>
      </c>
      <c r="C149" t="s">
        <v>541</v>
      </c>
      <c r="D149" s="6">
        <v>3.46</v>
      </c>
      <c r="E149" s="4">
        <v>1</v>
      </c>
      <c r="F149">
        <v>92</v>
      </c>
      <c r="G149">
        <v>303.89999999999998</v>
      </c>
      <c r="H149" t="s">
        <v>197</v>
      </c>
      <c r="I149" s="2" t="s">
        <v>540</v>
      </c>
      <c r="J149" s="4">
        <f t="shared" si="23"/>
        <v>318.32</v>
      </c>
      <c r="K149">
        <v>96091</v>
      </c>
      <c r="L149" t="s">
        <v>4773</v>
      </c>
      <c r="M149" t="s">
        <v>168</v>
      </c>
      <c r="N149" s="6">
        <v>1.98</v>
      </c>
      <c r="O149">
        <f t="shared" si="26"/>
        <v>182.16</v>
      </c>
      <c r="P149" s="5">
        <f t="shared" si="27"/>
        <v>-0.4277456647398844</v>
      </c>
      <c r="Q149" s="5" t="s">
        <v>4774</v>
      </c>
      <c r="R149" s="6">
        <v>4</v>
      </c>
      <c r="S149">
        <f t="shared" si="24"/>
        <v>92</v>
      </c>
      <c r="T149">
        <f t="shared" si="25"/>
        <v>368</v>
      </c>
      <c r="U149">
        <f t="shared" si="21"/>
        <v>64.100000000000023</v>
      </c>
      <c r="V149" s="5">
        <f t="shared" si="22"/>
        <v>0.35188844971453681</v>
      </c>
    </row>
    <row r="150" spans="1:22" hidden="1">
      <c r="A150" t="s">
        <v>5263</v>
      </c>
      <c r="B150" t="s">
        <v>5264</v>
      </c>
      <c r="C150" t="s">
        <v>1522</v>
      </c>
      <c r="D150" s="4">
        <v>19.93</v>
      </c>
      <c r="E150" s="4">
        <v>1</v>
      </c>
      <c r="F150">
        <v>1</v>
      </c>
      <c r="G150">
        <v>19.93</v>
      </c>
      <c r="H150" t="s">
        <v>195</v>
      </c>
      <c r="I150" s="2" t="s">
        <v>471</v>
      </c>
      <c r="J150" s="4">
        <f t="shared" si="23"/>
        <v>19.93</v>
      </c>
      <c r="K150" t="s">
        <v>1522</v>
      </c>
      <c r="L150" t="s">
        <v>5265</v>
      </c>
      <c r="M150" t="s">
        <v>4820</v>
      </c>
      <c r="N150">
        <v>18.62</v>
      </c>
      <c r="O150">
        <f t="shared" si="26"/>
        <v>18.62</v>
      </c>
      <c r="P150" s="5">
        <f t="shared" si="27"/>
        <v>-6.5730055193176054E-2</v>
      </c>
      <c r="Q150" s="5"/>
      <c r="R150" t="e">
        <v>#N/A</v>
      </c>
      <c r="S150">
        <f t="shared" si="24"/>
        <v>1</v>
      </c>
      <c r="T150" t="e">
        <f t="shared" si="25"/>
        <v>#N/A</v>
      </c>
      <c r="U150" t="e">
        <f t="shared" si="21"/>
        <v>#N/A</v>
      </c>
      <c r="V150" s="5" t="e">
        <f t="shared" si="22"/>
        <v>#N/A</v>
      </c>
    </row>
    <row r="151" spans="1:22" hidden="1">
      <c r="A151" t="s">
        <v>5263</v>
      </c>
      <c r="B151" t="s">
        <v>5264</v>
      </c>
      <c r="C151" t="s">
        <v>472</v>
      </c>
      <c r="D151" s="4">
        <v>2.37</v>
      </c>
      <c r="E151" s="4">
        <v>1</v>
      </c>
      <c r="F151">
        <v>121</v>
      </c>
      <c r="G151">
        <v>286.77</v>
      </c>
      <c r="H151" t="s">
        <v>197</v>
      </c>
      <c r="I151" s="2" t="s">
        <v>471</v>
      </c>
      <c r="J151" s="4">
        <f t="shared" si="23"/>
        <v>286.77000000000004</v>
      </c>
      <c r="K151" t="s">
        <v>1522</v>
      </c>
      <c r="L151" t="s">
        <v>5265</v>
      </c>
      <c r="M151" t="s">
        <v>4820</v>
      </c>
      <c r="N151">
        <v>1.8620000000000001</v>
      </c>
      <c r="O151">
        <f t="shared" si="26"/>
        <v>225.30200000000002</v>
      </c>
      <c r="P151" s="5">
        <f t="shared" si="27"/>
        <v>-0.21434599156118148</v>
      </c>
      <c r="Q151" s="5"/>
      <c r="R151" t="e">
        <v>#N/A</v>
      </c>
      <c r="S151">
        <f t="shared" si="24"/>
        <v>121</v>
      </c>
      <c r="T151" t="e">
        <f t="shared" si="25"/>
        <v>#N/A</v>
      </c>
      <c r="U151" t="e">
        <f t="shared" si="21"/>
        <v>#N/A</v>
      </c>
      <c r="V151" s="5" t="e">
        <f t="shared" si="22"/>
        <v>#N/A</v>
      </c>
    </row>
    <row r="152" spans="1:22">
      <c r="A152" t="s">
        <v>5266</v>
      </c>
      <c r="B152" t="s">
        <v>5267</v>
      </c>
      <c r="C152" t="s">
        <v>667</v>
      </c>
      <c r="D152" s="6">
        <v>3.57</v>
      </c>
      <c r="E152" s="4">
        <v>1</v>
      </c>
      <c r="F152">
        <v>73</v>
      </c>
      <c r="G152">
        <v>274.76</v>
      </c>
      <c r="H152" t="s">
        <v>197</v>
      </c>
      <c r="I152" s="2" t="s">
        <v>213</v>
      </c>
      <c r="J152" s="4">
        <f t="shared" si="23"/>
        <v>260.61</v>
      </c>
      <c r="K152">
        <v>96096</v>
      </c>
      <c r="L152" t="s">
        <v>80</v>
      </c>
      <c r="M152" t="s">
        <v>206</v>
      </c>
      <c r="N152" s="6">
        <v>3.3233333333333337</v>
      </c>
      <c r="O152">
        <f t="shared" si="26"/>
        <v>242.60333333333335</v>
      </c>
      <c r="P152" s="5">
        <f t="shared" si="27"/>
        <v>-6.9094304388422012E-2</v>
      </c>
      <c r="Q152" s="5" t="s">
        <v>5268</v>
      </c>
      <c r="R152" s="6">
        <v>6.13</v>
      </c>
      <c r="S152">
        <f t="shared" si="24"/>
        <v>73</v>
      </c>
      <c r="T152">
        <f t="shared" si="25"/>
        <v>447.49</v>
      </c>
      <c r="U152">
        <f t="shared" si="21"/>
        <v>172.73000000000002</v>
      </c>
      <c r="V152" s="5">
        <f t="shared" si="22"/>
        <v>0.71198527088113661</v>
      </c>
    </row>
    <row r="153" spans="1:22">
      <c r="A153" t="s">
        <v>5266</v>
      </c>
      <c r="B153" t="s">
        <v>5269</v>
      </c>
      <c r="C153" t="s">
        <v>79</v>
      </c>
      <c r="D153" s="6">
        <v>12.57</v>
      </c>
      <c r="E153" s="4">
        <v>1</v>
      </c>
      <c r="F153">
        <v>40</v>
      </c>
      <c r="G153">
        <v>496.82</v>
      </c>
      <c r="H153" t="s">
        <v>184</v>
      </c>
      <c r="I153" s="2" t="s">
        <v>213</v>
      </c>
      <c r="J153" s="4">
        <f t="shared" si="23"/>
        <v>502.8</v>
      </c>
      <c r="K153">
        <v>96096</v>
      </c>
      <c r="L153" t="s">
        <v>80</v>
      </c>
      <c r="M153" t="s">
        <v>206</v>
      </c>
      <c r="N153" s="6">
        <v>9.9700000000000006</v>
      </c>
      <c r="O153">
        <f t="shared" si="26"/>
        <v>398.8</v>
      </c>
      <c r="P153" s="5">
        <f t="shared" si="27"/>
        <v>-0.20684168655529037</v>
      </c>
      <c r="Q153" t="s">
        <v>5268</v>
      </c>
      <c r="R153" s="6">
        <v>6.13</v>
      </c>
      <c r="S153">
        <f t="shared" si="24"/>
        <v>40</v>
      </c>
      <c r="T153">
        <f t="shared" si="25"/>
        <v>245.2</v>
      </c>
      <c r="U153">
        <f t="shared" si="21"/>
        <v>-251.62</v>
      </c>
      <c r="V153" s="5">
        <f t="shared" si="22"/>
        <v>-0.63094282848545635</v>
      </c>
    </row>
    <row r="154" spans="1:22">
      <c r="A154" t="s">
        <v>5270</v>
      </c>
      <c r="B154" t="s">
        <v>5271</v>
      </c>
      <c r="C154" t="s">
        <v>2624</v>
      </c>
      <c r="D154" s="6">
        <v>2.57</v>
      </c>
      <c r="E154" s="4">
        <v>1</v>
      </c>
      <c r="F154">
        <v>2</v>
      </c>
      <c r="G154">
        <v>4.32</v>
      </c>
      <c r="H154" t="s">
        <v>5272</v>
      </c>
      <c r="I154" s="2" t="s">
        <v>483</v>
      </c>
      <c r="J154" s="4">
        <f t="shared" si="23"/>
        <v>5.14</v>
      </c>
      <c r="K154">
        <v>95010</v>
      </c>
      <c r="L154" t="s">
        <v>5273</v>
      </c>
      <c r="M154" t="s">
        <v>168</v>
      </c>
      <c r="N154" s="6">
        <v>1.77</v>
      </c>
      <c r="O154">
        <f t="shared" si="26"/>
        <v>3.54</v>
      </c>
      <c r="P154" s="5">
        <f t="shared" si="27"/>
        <v>-0.31128404669260695</v>
      </c>
      <c r="Q154" s="5" t="s">
        <v>5274</v>
      </c>
      <c r="R154" s="6">
        <v>2.08</v>
      </c>
      <c r="S154">
        <f t="shared" si="24"/>
        <v>2</v>
      </c>
      <c r="T154">
        <f t="shared" si="25"/>
        <v>4.16</v>
      </c>
      <c r="U154">
        <f t="shared" si="21"/>
        <v>-0.16000000000000014</v>
      </c>
      <c r="V154" s="5">
        <f t="shared" si="22"/>
        <v>-4.5197740112994392E-2</v>
      </c>
    </row>
    <row r="155" spans="1:22">
      <c r="A155" t="s">
        <v>5275</v>
      </c>
      <c r="B155" t="s">
        <v>5276</v>
      </c>
      <c r="C155" t="s">
        <v>1942</v>
      </c>
      <c r="D155" s="6">
        <v>43.57</v>
      </c>
      <c r="E155" s="4">
        <v>1</v>
      </c>
      <c r="F155">
        <v>14</v>
      </c>
      <c r="G155">
        <v>609.98</v>
      </c>
      <c r="H155" t="s">
        <v>5205</v>
      </c>
      <c r="I155" s="2" t="s">
        <v>214</v>
      </c>
      <c r="J155" s="4">
        <f t="shared" si="23"/>
        <v>609.98</v>
      </c>
      <c r="K155">
        <v>96234</v>
      </c>
      <c r="L155" t="s">
        <v>82</v>
      </c>
      <c r="M155" t="s">
        <v>5277</v>
      </c>
      <c r="N155" s="6">
        <v>31.766666666666666</v>
      </c>
      <c r="O155">
        <f t="shared" si="26"/>
        <v>444.73333333333335</v>
      </c>
      <c r="P155" s="5">
        <f t="shared" si="27"/>
        <v>-0.27090505699640427</v>
      </c>
      <c r="Q155" t="s">
        <v>5278</v>
      </c>
      <c r="R155" s="6">
        <v>31.7</v>
      </c>
      <c r="S155">
        <f t="shared" si="24"/>
        <v>14</v>
      </c>
      <c r="T155">
        <f t="shared" si="25"/>
        <v>443.8</v>
      </c>
      <c r="U155">
        <f t="shared" si="21"/>
        <v>-166.18</v>
      </c>
      <c r="V155" s="5">
        <f t="shared" si="22"/>
        <v>-0.37366211962224555</v>
      </c>
    </row>
    <row r="156" spans="1:22">
      <c r="A156" t="s">
        <v>5275</v>
      </c>
      <c r="B156" t="s">
        <v>5279</v>
      </c>
      <c r="C156" t="s">
        <v>81</v>
      </c>
      <c r="D156" s="6">
        <v>4</v>
      </c>
      <c r="E156" s="4">
        <v>1</v>
      </c>
      <c r="F156">
        <v>214</v>
      </c>
      <c r="G156">
        <v>862.96</v>
      </c>
      <c r="H156" t="s">
        <v>156</v>
      </c>
      <c r="I156" s="2" t="s">
        <v>214</v>
      </c>
      <c r="J156" s="4">
        <f t="shared" si="23"/>
        <v>856</v>
      </c>
      <c r="K156">
        <v>96234</v>
      </c>
      <c r="L156" t="s">
        <v>82</v>
      </c>
      <c r="M156" t="s">
        <v>5277</v>
      </c>
      <c r="N156" s="6">
        <v>1.7868749999999998</v>
      </c>
      <c r="O156">
        <f t="shared" si="26"/>
        <v>382.39124999999996</v>
      </c>
      <c r="P156" s="5">
        <f t="shared" si="27"/>
        <v>-0.55328125000000006</v>
      </c>
      <c r="Q156" t="s">
        <v>5280</v>
      </c>
      <c r="R156" s="6">
        <v>2.7600000000000002</v>
      </c>
      <c r="S156">
        <f t="shared" si="24"/>
        <v>214</v>
      </c>
      <c r="T156">
        <f t="shared" si="25"/>
        <v>590.6400000000001</v>
      </c>
      <c r="U156">
        <f t="shared" si="21"/>
        <v>-272.31999999999994</v>
      </c>
      <c r="V156" s="5">
        <f t="shared" si="22"/>
        <v>-0.71215018649093031</v>
      </c>
    </row>
    <row r="157" spans="1:22" hidden="1">
      <c r="A157" t="s">
        <v>5281</v>
      </c>
      <c r="B157" t="s">
        <v>5282</v>
      </c>
      <c r="C157" t="s">
        <v>1045</v>
      </c>
      <c r="D157" s="4">
        <v>10.37</v>
      </c>
      <c r="E157" s="4">
        <v>1</v>
      </c>
      <c r="F157">
        <v>17</v>
      </c>
      <c r="G157">
        <v>186.66</v>
      </c>
      <c r="H157" t="s">
        <v>4947</v>
      </c>
      <c r="I157" s="2" t="s">
        <v>314</v>
      </c>
      <c r="J157" s="4">
        <f t="shared" si="23"/>
        <v>176.29</v>
      </c>
      <c r="K157">
        <v>96105</v>
      </c>
      <c r="L157" t="s">
        <v>5283</v>
      </c>
      <c r="M157" t="s">
        <v>168</v>
      </c>
      <c r="N157">
        <v>8.64</v>
      </c>
      <c r="O157">
        <f t="shared" si="26"/>
        <v>146.88</v>
      </c>
      <c r="P157" s="5">
        <f t="shared" si="27"/>
        <v>-0.16682738669238187</v>
      </c>
      <c r="Q157" s="5"/>
      <c r="R157" t="e">
        <v>#N/A</v>
      </c>
      <c r="S157">
        <f t="shared" si="24"/>
        <v>17</v>
      </c>
      <c r="T157" t="e">
        <f t="shared" si="25"/>
        <v>#N/A</v>
      </c>
      <c r="U157" t="e">
        <f t="shared" si="21"/>
        <v>#N/A</v>
      </c>
      <c r="V157" s="5" t="e">
        <f t="shared" si="22"/>
        <v>#N/A</v>
      </c>
    </row>
    <row r="158" spans="1:22" hidden="1">
      <c r="A158" t="s">
        <v>5281</v>
      </c>
      <c r="B158" t="s">
        <v>5282</v>
      </c>
      <c r="C158" t="s">
        <v>315</v>
      </c>
      <c r="D158" s="4">
        <v>1.57</v>
      </c>
      <c r="E158" s="4">
        <v>1</v>
      </c>
      <c r="F158">
        <v>28</v>
      </c>
      <c r="G158">
        <v>43.77</v>
      </c>
      <c r="H158" t="s">
        <v>197</v>
      </c>
      <c r="I158" s="2" t="s">
        <v>314</v>
      </c>
      <c r="J158" s="4">
        <f t="shared" si="23"/>
        <v>43.96</v>
      </c>
      <c r="K158">
        <v>96105</v>
      </c>
      <c r="L158" t="s">
        <v>5283</v>
      </c>
      <c r="M158" t="s">
        <v>168</v>
      </c>
      <c r="N158">
        <v>0.72</v>
      </c>
      <c r="O158">
        <f t="shared" si="26"/>
        <v>20.16</v>
      </c>
      <c r="P158" s="5">
        <f t="shared" si="27"/>
        <v>-0.54140127388535031</v>
      </c>
      <c r="Q158" s="5"/>
      <c r="R158" t="e">
        <v>#N/A</v>
      </c>
      <c r="S158">
        <f t="shared" si="24"/>
        <v>28</v>
      </c>
      <c r="T158" t="e">
        <f t="shared" si="25"/>
        <v>#N/A</v>
      </c>
      <c r="U158" t="e">
        <f t="shared" si="21"/>
        <v>#N/A</v>
      </c>
      <c r="V158" s="5" t="e">
        <f t="shared" si="22"/>
        <v>#N/A</v>
      </c>
    </row>
    <row r="159" spans="1:22">
      <c r="A159" t="s">
        <v>5284</v>
      </c>
      <c r="B159" t="s">
        <v>5285</v>
      </c>
      <c r="C159" t="s">
        <v>1273</v>
      </c>
      <c r="D159" s="6">
        <v>20.71</v>
      </c>
      <c r="E159" s="4">
        <v>1</v>
      </c>
      <c r="F159">
        <v>2</v>
      </c>
      <c r="G159">
        <v>35.74</v>
      </c>
      <c r="H159" t="s">
        <v>5286</v>
      </c>
      <c r="I159" s="2" t="s">
        <v>221</v>
      </c>
      <c r="J159" s="4">
        <f t="shared" si="23"/>
        <v>41.42</v>
      </c>
      <c r="K159">
        <v>96200</v>
      </c>
      <c r="L159" t="s">
        <v>90</v>
      </c>
      <c r="M159" t="s">
        <v>158</v>
      </c>
      <c r="N159" s="6">
        <v>15.659999999999998</v>
      </c>
      <c r="O159">
        <f t="shared" si="26"/>
        <v>31.319999999999997</v>
      </c>
      <c r="P159" s="5">
        <f t="shared" si="27"/>
        <v>-0.24384355383872536</v>
      </c>
      <c r="Q159" s="5" t="s">
        <v>5287</v>
      </c>
      <c r="R159" s="6">
        <v>20.81</v>
      </c>
      <c r="S159">
        <f t="shared" si="24"/>
        <v>2</v>
      </c>
      <c r="T159">
        <f t="shared" si="25"/>
        <v>41.62</v>
      </c>
      <c r="U159">
        <f t="shared" si="21"/>
        <v>5.8799999999999955</v>
      </c>
      <c r="V159" s="5">
        <f t="shared" si="22"/>
        <v>0.18773946360153243</v>
      </c>
    </row>
    <row r="160" spans="1:22">
      <c r="A160" t="s">
        <v>5284</v>
      </c>
      <c r="B160" t="s">
        <v>5288</v>
      </c>
      <c r="C160" t="s">
        <v>89</v>
      </c>
      <c r="D160" s="6">
        <v>3.86</v>
      </c>
      <c r="E160" s="4">
        <v>1</v>
      </c>
      <c r="F160">
        <v>99</v>
      </c>
      <c r="G160">
        <v>362.02</v>
      </c>
      <c r="H160" t="s">
        <v>156</v>
      </c>
      <c r="I160" s="2" t="s">
        <v>221</v>
      </c>
      <c r="J160" s="4">
        <f t="shared" si="23"/>
        <v>382.14</v>
      </c>
      <c r="K160">
        <v>96200</v>
      </c>
      <c r="L160" t="s">
        <v>90</v>
      </c>
      <c r="M160" t="s">
        <v>158</v>
      </c>
      <c r="N160" s="6">
        <v>1.74</v>
      </c>
      <c r="O160">
        <f t="shared" si="26"/>
        <v>172.26</v>
      </c>
      <c r="P160" s="5">
        <f t="shared" si="27"/>
        <v>-0.54922279792746109</v>
      </c>
      <c r="Q160" s="5" t="s">
        <v>5289</v>
      </c>
      <c r="R160" s="6">
        <v>2.4000000000000004</v>
      </c>
      <c r="S160">
        <f t="shared" si="24"/>
        <v>99</v>
      </c>
      <c r="T160">
        <f t="shared" si="25"/>
        <v>237.60000000000002</v>
      </c>
      <c r="U160">
        <f t="shared" si="21"/>
        <v>-124.41999999999996</v>
      </c>
      <c r="V160" s="5">
        <f t="shared" si="22"/>
        <v>-0.72228027400441175</v>
      </c>
    </row>
    <row r="161" spans="1:22">
      <c r="A161" t="s">
        <v>5290</v>
      </c>
      <c r="B161" t="s">
        <v>5291</v>
      </c>
      <c r="C161" t="s">
        <v>392</v>
      </c>
      <c r="D161" s="6">
        <v>2.5</v>
      </c>
      <c r="E161" s="4">
        <v>1</v>
      </c>
      <c r="F161">
        <v>27</v>
      </c>
      <c r="G161">
        <v>59.41</v>
      </c>
      <c r="H161" t="s">
        <v>197</v>
      </c>
      <c r="I161" s="2" t="s">
        <v>391</v>
      </c>
      <c r="J161" s="4">
        <f t="shared" si="23"/>
        <v>67.5</v>
      </c>
      <c r="K161">
        <v>96108</v>
      </c>
      <c r="L161" t="s">
        <v>5292</v>
      </c>
      <c r="M161" t="s">
        <v>5293</v>
      </c>
      <c r="N161" s="6">
        <v>2.09</v>
      </c>
      <c r="O161">
        <f t="shared" si="26"/>
        <v>56.429999999999993</v>
      </c>
      <c r="P161" s="5">
        <f t="shared" si="27"/>
        <v>-0.16400000000000012</v>
      </c>
      <c r="Q161" s="5" t="s">
        <v>5294</v>
      </c>
      <c r="R161" s="6">
        <v>2.5991666666666666</v>
      </c>
      <c r="S161">
        <f t="shared" si="24"/>
        <v>27</v>
      </c>
      <c r="T161">
        <f t="shared" si="25"/>
        <v>70.177499999999995</v>
      </c>
      <c r="U161">
        <f t="shared" si="21"/>
        <v>10.767499999999998</v>
      </c>
      <c r="V161" s="5">
        <f t="shared" si="22"/>
        <v>0.19081162502215132</v>
      </c>
    </row>
    <row r="162" spans="1:22">
      <c r="A162" t="s">
        <v>5295</v>
      </c>
      <c r="B162" t="s">
        <v>5296</v>
      </c>
      <c r="C162" t="s">
        <v>1259</v>
      </c>
      <c r="D162" s="6">
        <v>17.07</v>
      </c>
      <c r="E162" s="4">
        <v>1</v>
      </c>
      <c r="F162">
        <v>3</v>
      </c>
      <c r="G162">
        <v>49.18</v>
      </c>
      <c r="H162" t="s">
        <v>197</v>
      </c>
      <c r="I162" s="2" t="s">
        <v>1258</v>
      </c>
      <c r="J162" s="4">
        <f t="shared" si="23"/>
        <v>51.21</v>
      </c>
      <c r="K162">
        <v>97094</v>
      </c>
      <c r="L162" t="s">
        <v>5297</v>
      </c>
      <c r="M162" t="s">
        <v>229</v>
      </c>
      <c r="N162" s="6">
        <v>15.29</v>
      </c>
      <c r="O162">
        <f t="shared" si="26"/>
        <v>45.87</v>
      </c>
      <c r="P162" s="5">
        <f t="shared" si="27"/>
        <v>-0.10427650849443475</v>
      </c>
      <c r="Q162" s="5" t="s">
        <v>5298</v>
      </c>
      <c r="R162" s="6">
        <v>22.87</v>
      </c>
      <c r="S162">
        <f t="shared" si="24"/>
        <v>3</v>
      </c>
      <c r="T162">
        <f t="shared" si="25"/>
        <v>68.61</v>
      </c>
      <c r="U162">
        <f t="shared" si="21"/>
        <v>19.43</v>
      </c>
      <c r="V162" s="5">
        <f t="shared" si="22"/>
        <v>0.42358840200566822</v>
      </c>
    </row>
    <row r="163" spans="1:22">
      <c r="A163" t="s">
        <v>5299</v>
      </c>
      <c r="B163" t="s">
        <v>5300</v>
      </c>
      <c r="C163" t="s">
        <v>1248</v>
      </c>
      <c r="D163" s="6">
        <v>15.21</v>
      </c>
      <c r="E163" s="4">
        <v>1</v>
      </c>
      <c r="F163">
        <v>1</v>
      </c>
      <c r="G163">
        <v>15.21</v>
      </c>
      <c r="H163" t="s">
        <v>248</v>
      </c>
      <c r="I163" s="2" t="s">
        <v>400</v>
      </c>
      <c r="J163" s="4">
        <f t="shared" si="23"/>
        <v>15.21</v>
      </c>
      <c r="K163">
        <v>96110</v>
      </c>
      <c r="L163" t="s">
        <v>2403</v>
      </c>
      <c r="M163" t="s">
        <v>168</v>
      </c>
      <c r="N163" s="6">
        <v>18.54</v>
      </c>
      <c r="O163">
        <f t="shared" si="26"/>
        <v>18.54</v>
      </c>
      <c r="P163" s="5">
        <f t="shared" si="27"/>
        <v>0.21893491124260342</v>
      </c>
      <c r="Q163" s="5" t="s">
        <v>5301</v>
      </c>
      <c r="R163" s="6">
        <v>24.35</v>
      </c>
      <c r="S163">
        <f t="shared" si="24"/>
        <v>1</v>
      </c>
      <c r="T163">
        <f t="shared" si="25"/>
        <v>24.35</v>
      </c>
      <c r="U163">
        <f t="shared" si="21"/>
        <v>9.14</v>
      </c>
      <c r="V163" s="5">
        <f t="shared" si="22"/>
        <v>0.49298813376483286</v>
      </c>
    </row>
    <row r="164" spans="1:22">
      <c r="A164" t="s">
        <v>5299</v>
      </c>
      <c r="B164" t="s">
        <v>5300</v>
      </c>
      <c r="C164" t="s">
        <v>401</v>
      </c>
      <c r="D164" s="6">
        <v>2.37</v>
      </c>
      <c r="E164" s="4">
        <v>1</v>
      </c>
      <c r="F164">
        <v>12</v>
      </c>
      <c r="G164">
        <v>28.44</v>
      </c>
      <c r="H164" t="s">
        <v>197</v>
      </c>
      <c r="I164" s="2" t="s">
        <v>400</v>
      </c>
      <c r="J164" s="4">
        <f t="shared" si="23"/>
        <v>28.44</v>
      </c>
      <c r="K164">
        <v>96110</v>
      </c>
      <c r="L164" t="s">
        <v>2403</v>
      </c>
      <c r="M164" t="s">
        <v>168</v>
      </c>
      <c r="N164" s="6">
        <v>2.06</v>
      </c>
      <c r="O164">
        <f t="shared" si="26"/>
        <v>24.72</v>
      </c>
      <c r="P164" s="5">
        <f t="shared" si="27"/>
        <v>-0.13080168776371315</v>
      </c>
      <c r="Q164" t="s">
        <v>5302</v>
      </c>
      <c r="R164" s="6">
        <v>2.7</v>
      </c>
      <c r="S164">
        <f t="shared" si="24"/>
        <v>12</v>
      </c>
      <c r="T164">
        <f t="shared" si="25"/>
        <v>32.400000000000006</v>
      </c>
      <c r="U164">
        <f t="shared" si="21"/>
        <v>3.9600000000000044</v>
      </c>
      <c r="V164" s="5">
        <f t="shared" si="22"/>
        <v>0.16019417475728173</v>
      </c>
    </row>
    <row r="165" spans="1:22" hidden="1">
      <c r="A165" t="s">
        <v>5303</v>
      </c>
      <c r="B165" t="s">
        <v>5304</v>
      </c>
      <c r="C165" t="s">
        <v>416</v>
      </c>
      <c r="D165" s="4">
        <v>2.2400000000000002</v>
      </c>
      <c r="E165" s="4">
        <v>1</v>
      </c>
      <c r="F165">
        <v>1</v>
      </c>
      <c r="G165">
        <v>2.2400000000000002</v>
      </c>
      <c r="H165" t="s">
        <v>197</v>
      </c>
      <c r="I165" s="2" t="s">
        <v>415</v>
      </c>
      <c r="J165" s="4">
        <f t="shared" si="23"/>
        <v>2.2400000000000002</v>
      </c>
      <c r="K165">
        <v>97729</v>
      </c>
      <c r="L165" t="s">
        <v>417</v>
      </c>
      <c r="M165" t="s">
        <v>168</v>
      </c>
      <c r="N165">
        <v>2.27</v>
      </c>
      <c r="O165">
        <f t="shared" si="26"/>
        <v>2.27</v>
      </c>
      <c r="P165" s="5">
        <f t="shared" si="27"/>
        <v>1.3392857142857054E-2</v>
      </c>
      <c r="Q165" s="5"/>
      <c r="R165" t="e">
        <v>#N/A</v>
      </c>
      <c r="S165">
        <f t="shared" si="24"/>
        <v>1</v>
      </c>
      <c r="T165" t="e">
        <f t="shared" si="25"/>
        <v>#N/A</v>
      </c>
      <c r="U165" t="e">
        <f t="shared" si="21"/>
        <v>#N/A</v>
      </c>
      <c r="V165" s="5" t="e">
        <f t="shared" si="22"/>
        <v>#N/A</v>
      </c>
    </row>
    <row r="166" spans="1:22">
      <c r="A166" t="s">
        <v>5305</v>
      </c>
      <c r="B166" t="s">
        <v>5306</v>
      </c>
      <c r="C166" t="s">
        <v>2167</v>
      </c>
      <c r="D166" s="6">
        <v>62.86</v>
      </c>
      <c r="E166" s="4">
        <v>1</v>
      </c>
      <c r="F166">
        <v>100</v>
      </c>
      <c r="G166">
        <v>5694.02</v>
      </c>
      <c r="H166" t="s">
        <v>209</v>
      </c>
      <c r="I166" s="2" t="s">
        <v>3083</v>
      </c>
      <c r="J166" s="4">
        <f t="shared" si="23"/>
        <v>6286</v>
      </c>
      <c r="K166" t="s">
        <v>75</v>
      </c>
      <c r="L166" t="s">
        <v>76</v>
      </c>
      <c r="M166" t="s">
        <v>210</v>
      </c>
      <c r="N166" s="6">
        <v>85</v>
      </c>
      <c r="O166">
        <f t="shared" si="26"/>
        <v>8500</v>
      </c>
      <c r="P166" s="5">
        <f t="shared" si="27"/>
        <v>0.35221126312440343</v>
      </c>
      <c r="Q166" t="s">
        <v>5307</v>
      </c>
      <c r="R166" s="6">
        <v>83.16</v>
      </c>
      <c r="S166">
        <f t="shared" si="24"/>
        <v>100</v>
      </c>
      <c r="T166">
        <f t="shared" si="25"/>
        <v>8316</v>
      </c>
      <c r="U166">
        <f t="shared" si="21"/>
        <v>2621.9799999999996</v>
      </c>
      <c r="V166" s="5">
        <f t="shared" si="22"/>
        <v>0.3084682352941176</v>
      </c>
    </row>
    <row r="167" spans="1:22">
      <c r="A167" t="s">
        <v>5308</v>
      </c>
      <c r="B167" t="s">
        <v>5309</v>
      </c>
      <c r="C167" t="s">
        <v>1927</v>
      </c>
      <c r="D167" s="6">
        <v>32.130000000000003</v>
      </c>
      <c r="E167" s="4">
        <v>1</v>
      </c>
      <c r="F167">
        <v>3</v>
      </c>
      <c r="G167">
        <v>96.39</v>
      </c>
      <c r="H167" t="s">
        <v>3908</v>
      </c>
      <c r="I167" s="2" t="s">
        <v>237</v>
      </c>
      <c r="J167" s="4">
        <f t="shared" si="23"/>
        <v>96.390000000000015</v>
      </c>
      <c r="K167">
        <v>93010</v>
      </c>
      <c r="L167" t="s">
        <v>102</v>
      </c>
      <c r="M167" t="s">
        <v>5310</v>
      </c>
      <c r="N167" s="6">
        <v>30.59</v>
      </c>
      <c r="O167">
        <f t="shared" si="26"/>
        <v>91.77</v>
      </c>
      <c r="P167" s="5">
        <f t="shared" si="27"/>
        <v>-4.7930283224401057E-2</v>
      </c>
      <c r="Q167" s="5" t="s">
        <v>5311</v>
      </c>
      <c r="R167" s="6">
        <v>22.64</v>
      </c>
      <c r="S167">
        <f t="shared" si="24"/>
        <v>3</v>
      </c>
      <c r="T167">
        <f t="shared" si="25"/>
        <v>67.92</v>
      </c>
      <c r="U167">
        <f t="shared" si="21"/>
        <v>-28.47</v>
      </c>
      <c r="V167" s="5">
        <f t="shared" si="22"/>
        <v>-0.31023210199411572</v>
      </c>
    </row>
    <row r="168" spans="1:22">
      <c r="A168" t="s">
        <v>5308</v>
      </c>
      <c r="B168" t="s">
        <v>5312</v>
      </c>
      <c r="C168" t="s">
        <v>101</v>
      </c>
      <c r="D168" s="6">
        <v>5.49</v>
      </c>
      <c r="E168" s="4">
        <v>1</v>
      </c>
      <c r="F168">
        <v>222</v>
      </c>
      <c r="G168">
        <v>1090</v>
      </c>
      <c r="H168" t="s">
        <v>197</v>
      </c>
      <c r="I168" s="2" t="s">
        <v>237</v>
      </c>
      <c r="J168" s="4">
        <f t="shared" si="23"/>
        <v>1218.78</v>
      </c>
      <c r="K168">
        <v>93010</v>
      </c>
      <c r="L168" t="s">
        <v>102</v>
      </c>
      <c r="M168" t="s">
        <v>5310</v>
      </c>
      <c r="N168" s="6">
        <v>5.0983333333333336</v>
      </c>
      <c r="O168">
        <f t="shared" si="26"/>
        <v>1131.8300000000002</v>
      </c>
      <c r="P168" s="5">
        <f t="shared" si="27"/>
        <v>-7.1341833636915458E-2</v>
      </c>
      <c r="Q168" s="5" t="s">
        <v>5313</v>
      </c>
      <c r="R168" s="6">
        <v>1.98</v>
      </c>
      <c r="S168">
        <f t="shared" si="24"/>
        <v>222</v>
      </c>
      <c r="T168">
        <f t="shared" si="25"/>
        <v>439.56</v>
      </c>
      <c r="U168">
        <f t="shared" si="21"/>
        <v>-650.44000000000005</v>
      </c>
      <c r="V168" s="5">
        <f t="shared" si="22"/>
        <v>-0.57467994310099568</v>
      </c>
    </row>
    <row r="169" spans="1:22">
      <c r="A169" t="s">
        <v>5308</v>
      </c>
      <c r="B169" t="s">
        <v>5314</v>
      </c>
      <c r="C169" t="s">
        <v>5315</v>
      </c>
      <c r="D169" s="6">
        <v>0.87</v>
      </c>
      <c r="E169" s="4">
        <v>1</v>
      </c>
      <c r="F169">
        <v>9</v>
      </c>
      <c r="G169">
        <v>8.6999999999999993</v>
      </c>
      <c r="H169" t="s">
        <v>5316</v>
      </c>
      <c r="I169" s="2" t="s">
        <v>237</v>
      </c>
      <c r="J169" s="4">
        <f t="shared" si="23"/>
        <v>7.83</v>
      </c>
      <c r="K169">
        <v>93010</v>
      </c>
      <c r="L169" t="s">
        <v>102</v>
      </c>
      <c r="M169" t="s">
        <v>5310</v>
      </c>
      <c r="N169" s="6">
        <v>0.50983333333333336</v>
      </c>
      <c r="O169">
        <f t="shared" si="26"/>
        <v>4.5884999999999998</v>
      </c>
      <c r="P169" s="5">
        <f t="shared" si="27"/>
        <v>-0.41398467432950192</v>
      </c>
      <c r="Q169" s="5" t="s">
        <v>5313</v>
      </c>
      <c r="R169" s="6">
        <v>0.33</v>
      </c>
      <c r="S169">
        <f t="shared" si="24"/>
        <v>9</v>
      </c>
      <c r="T169">
        <f t="shared" si="25"/>
        <v>2.97</v>
      </c>
      <c r="U169">
        <f t="shared" si="21"/>
        <v>-5.7299999999999986</v>
      </c>
      <c r="V169" s="5">
        <f t="shared" si="22"/>
        <v>-1.2487741091860083</v>
      </c>
    </row>
    <row r="170" spans="1:22" hidden="1">
      <c r="A170" t="s">
        <v>5308</v>
      </c>
      <c r="B170" t="s">
        <v>5317</v>
      </c>
      <c r="C170" t="s">
        <v>2415</v>
      </c>
      <c r="D170" s="4">
        <v>1</v>
      </c>
      <c r="E170" s="4">
        <v>0</v>
      </c>
      <c r="F170">
        <v>5</v>
      </c>
      <c r="G170">
        <v>139.35</v>
      </c>
      <c r="H170" t="s">
        <v>5318</v>
      </c>
      <c r="I170" s="2" t="s">
        <v>237</v>
      </c>
      <c r="J170" s="4">
        <f t="shared" si="23"/>
        <v>5</v>
      </c>
      <c r="N170"/>
      <c r="P170" s="5">
        <f t="shared" si="27"/>
        <v>-1</v>
      </c>
      <c r="Q170" s="5"/>
      <c r="R170" t="e">
        <v>#N/A</v>
      </c>
      <c r="S170">
        <f t="shared" si="24"/>
        <v>5</v>
      </c>
      <c r="T170" t="e">
        <f t="shared" si="25"/>
        <v>#N/A</v>
      </c>
      <c r="U170" t="e">
        <f t="shared" si="21"/>
        <v>#N/A</v>
      </c>
      <c r="V170" s="5" t="e">
        <f t="shared" si="22"/>
        <v>#N/A</v>
      </c>
    </row>
    <row r="171" spans="1:22">
      <c r="A171" t="s">
        <v>5319</v>
      </c>
      <c r="B171" t="s">
        <v>5320</v>
      </c>
      <c r="C171" t="s">
        <v>1049</v>
      </c>
      <c r="D171" s="6">
        <v>11.01</v>
      </c>
      <c r="E171" s="4">
        <v>1</v>
      </c>
      <c r="F171">
        <v>7</v>
      </c>
      <c r="G171">
        <v>70.52</v>
      </c>
      <c r="H171" t="s">
        <v>177</v>
      </c>
      <c r="I171" s="2" t="s">
        <v>1048</v>
      </c>
      <c r="J171" s="4">
        <f t="shared" si="23"/>
        <v>77.069999999999993</v>
      </c>
      <c r="K171">
        <v>97733</v>
      </c>
      <c r="L171" t="s">
        <v>5321</v>
      </c>
      <c r="M171" t="s">
        <v>5322</v>
      </c>
      <c r="N171" s="6">
        <v>10.1</v>
      </c>
      <c r="O171">
        <f t="shared" ref="O171:O184" si="28">N171*F171</f>
        <v>70.7</v>
      </c>
      <c r="P171" s="5">
        <f t="shared" si="27"/>
        <v>-8.2652134423251478E-2</v>
      </c>
      <c r="Q171" t="s">
        <v>4958</v>
      </c>
      <c r="R171" s="6">
        <v>10.82</v>
      </c>
      <c r="S171">
        <f t="shared" si="24"/>
        <v>7</v>
      </c>
      <c r="T171">
        <f t="shared" si="25"/>
        <v>75.740000000000009</v>
      </c>
      <c r="U171">
        <f t="shared" si="21"/>
        <v>5.2200000000000131</v>
      </c>
      <c r="V171" s="5">
        <f t="shared" si="22"/>
        <v>7.3833097595474018E-2</v>
      </c>
    </row>
    <row r="172" spans="1:22" hidden="1">
      <c r="A172" t="s">
        <v>5323</v>
      </c>
      <c r="B172" t="s">
        <v>5324</v>
      </c>
      <c r="C172" t="s">
        <v>517</v>
      </c>
      <c r="D172" s="4">
        <v>2.2599999999999998</v>
      </c>
      <c r="E172" s="4">
        <v>1</v>
      </c>
      <c r="F172">
        <v>84</v>
      </c>
      <c r="G172">
        <v>165.99</v>
      </c>
      <c r="H172" t="s">
        <v>5325</v>
      </c>
      <c r="I172" s="2">
        <v>1038597</v>
      </c>
      <c r="J172" s="4">
        <f t="shared" si="23"/>
        <v>189.83999999999997</v>
      </c>
      <c r="K172" t="e">
        <v>#N/A</v>
      </c>
      <c r="L172" t="e">
        <v>#N/A</v>
      </c>
      <c r="M172" t="e">
        <v>#N/A</v>
      </c>
      <c r="N172" t="e">
        <v>#N/A</v>
      </c>
      <c r="O172" t="e">
        <f t="shared" si="28"/>
        <v>#N/A</v>
      </c>
      <c r="Q172" s="5"/>
      <c r="R172" t="e">
        <v>#N/A</v>
      </c>
      <c r="S172">
        <f t="shared" si="24"/>
        <v>84</v>
      </c>
      <c r="T172" t="e">
        <f t="shared" si="25"/>
        <v>#N/A</v>
      </c>
      <c r="U172" t="e">
        <f t="shared" si="21"/>
        <v>#N/A</v>
      </c>
      <c r="V172" s="5" t="e">
        <f t="shared" si="22"/>
        <v>#N/A</v>
      </c>
    </row>
    <row r="173" spans="1:22">
      <c r="A173" t="s">
        <v>5326</v>
      </c>
      <c r="B173" t="s">
        <v>5327</v>
      </c>
      <c r="C173" t="s">
        <v>487</v>
      </c>
      <c r="D173" s="6">
        <v>3.13</v>
      </c>
      <c r="E173" s="4">
        <v>1</v>
      </c>
      <c r="F173">
        <v>6</v>
      </c>
      <c r="G173">
        <v>17.690000000000001</v>
      </c>
      <c r="H173" t="s">
        <v>197</v>
      </c>
      <c r="I173" s="2" t="s">
        <v>492</v>
      </c>
      <c r="J173" s="4">
        <f t="shared" si="23"/>
        <v>18.78</v>
      </c>
      <c r="K173">
        <v>96127</v>
      </c>
      <c r="L173" t="s">
        <v>4799</v>
      </c>
      <c r="M173" t="s">
        <v>229</v>
      </c>
      <c r="N173" s="6">
        <v>2.105</v>
      </c>
      <c r="O173">
        <f t="shared" si="28"/>
        <v>12.629999999999999</v>
      </c>
      <c r="P173" s="5">
        <f t="shared" ref="P173:P192" si="29">(O173-J173)/J173</f>
        <v>-0.32747603833865824</v>
      </c>
      <c r="Q173" t="s">
        <v>4800</v>
      </c>
      <c r="R173" s="6">
        <v>3.188333333333333</v>
      </c>
      <c r="S173">
        <f t="shared" si="24"/>
        <v>6</v>
      </c>
      <c r="T173">
        <f t="shared" si="25"/>
        <v>19.13</v>
      </c>
      <c r="U173">
        <f t="shared" si="21"/>
        <v>1.4399999999999977</v>
      </c>
      <c r="V173" s="5">
        <f t="shared" si="22"/>
        <v>0.11401425178147251</v>
      </c>
    </row>
    <row r="174" spans="1:22">
      <c r="A174" t="s">
        <v>5328</v>
      </c>
      <c r="B174" t="s">
        <v>5329</v>
      </c>
      <c r="C174" t="s">
        <v>115</v>
      </c>
      <c r="D174" s="6">
        <v>15.21</v>
      </c>
      <c r="E174" s="4">
        <v>1</v>
      </c>
      <c r="F174">
        <v>49</v>
      </c>
      <c r="G174">
        <v>736.24</v>
      </c>
      <c r="H174" t="s">
        <v>195</v>
      </c>
      <c r="I174" s="2" t="s">
        <v>246</v>
      </c>
      <c r="J174" s="4">
        <f t="shared" si="23"/>
        <v>745.29000000000008</v>
      </c>
      <c r="K174">
        <v>96148</v>
      </c>
      <c r="L174" t="s">
        <v>116</v>
      </c>
      <c r="M174" t="s">
        <v>245</v>
      </c>
      <c r="N174" s="6">
        <v>13.1</v>
      </c>
      <c r="O174">
        <f t="shared" si="28"/>
        <v>641.9</v>
      </c>
      <c r="P174" s="5">
        <f t="shared" si="29"/>
        <v>-0.13872452333990806</v>
      </c>
      <c r="Q174" t="s">
        <v>4961</v>
      </c>
      <c r="R174" s="6">
        <v>19.309999999999999</v>
      </c>
      <c r="S174">
        <f t="shared" si="24"/>
        <v>49</v>
      </c>
      <c r="T174">
        <f t="shared" si="25"/>
        <v>946.18999999999994</v>
      </c>
      <c r="U174">
        <f t="shared" si="21"/>
        <v>209.94999999999993</v>
      </c>
      <c r="V174" s="5">
        <f t="shared" si="22"/>
        <v>0.32707586851534498</v>
      </c>
    </row>
    <row r="175" spans="1:22">
      <c r="A175" t="s">
        <v>5330</v>
      </c>
      <c r="B175" t="s">
        <v>5331</v>
      </c>
      <c r="C175" t="s">
        <v>419</v>
      </c>
      <c r="D175" s="6">
        <v>2.14</v>
      </c>
      <c r="E175" s="4">
        <v>1</v>
      </c>
      <c r="F175">
        <v>86</v>
      </c>
      <c r="G175">
        <v>179.6</v>
      </c>
      <c r="H175" t="s">
        <v>197</v>
      </c>
      <c r="I175" s="2" t="s">
        <v>418</v>
      </c>
      <c r="J175" s="4">
        <f t="shared" si="23"/>
        <v>184.04000000000002</v>
      </c>
      <c r="K175">
        <v>97730</v>
      </c>
      <c r="L175" t="s">
        <v>420</v>
      </c>
      <c r="M175" t="s">
        <v>168</v>
      </c>
      <c r="N175" s="6">
        <v>2.27</v>
      </c>
      <c r="O175">
        <f t="shared" si="28"/>
        <v>195.22</v>
      </c>
      <c r="P175" s="5">
        <f t="shared" si="29"/>
        <v>6.0747663551401744E-2</v>
      </c>
      <c r="Q175" s="5" t="s">
        <v>4788</v>
      </c>
      <c r="R175" s="6">
        <v>1.85</v>
      </c>
      <c r="S175">
        <f t="shared" si="24"/>
        <v>86</v>
      </c>
      <c r="T175">
        <f t="shared" si="25"/>
        <v>159.1</v>
      </c>
      <c r="U175">
        <f t="shared" si="21"/>
        <v>-20.5</v>
      </c>
      <c r="V175" s="5">
        <f t="shared" si="22"/>
        <v>-0.10500973260936379</v>
      </c>
    </row>
    <row r="176" spans="1:22" hidden="1">
      <c r="A176" t="s">
        <v>5332</v>
      </c>
      <c r="B176" t="s">
        <v>5333</v>
      </c>
      <c r="C176" t="s">
        <v>1508</v>
      </c>
      <c r="D176" s="4">
        <v>19.93</v>
      </c>
      <c r="E176" s="4">
        <v>1</v>
      </c>
      <c r="F176">
        <v>6</v>
      </c>
      <c r="G176">
        <v>139.51</v>
      </c>
      <c r="H176" t="s">
        <v>4947</v>
      </c>
      <c r="I176" s="2" t="s">
        <v>1508</v>
      </c>
      <c r="J176" s="4">
        <f t="shared" si="23"/>
        <v>119.58</v>
      </c>
      <c r="K176" t="s">
        <v>1508</v>
      </c>
      <c r="L176" t="s">
        <v>5334</v>
      </c>
      <c r="M176" t="s">
        <v>5293</v>
      </c>
      <c r="N176">
        <v>27.27</v>
      </c>
      <c r="O176">
        <f t="shared" si="28"/>
        <v>163.62</v>
      </c>
      <c r="P176" s="5">
        <f t="shared" si="29"/>
        <v>0.36828901154039145</v>
      </c>
      <c r="Q176" s="5"/>
      <c r="R176" t="e">
        <v>#N/A</v>
      </c>
      <c r="S176">
        <f t="shared" si="24"/>
        <v>6</v>
      </c>
      <c r="T176" t="e">
        <f t="shared" si="25"/>
        <v>#N/A</v>
      </c>
      <c r="U176" t="e">
        <f t="shared" si="21"/>
        <v>#N/A</v>
      </c>
      <c r="V176" s="5" t="e">
        <f t="shared" si="22"/>
        <v>#N/A</v>
      </c>
    </row>
    <row r="177" spans="1:22">
      <c r="A177" t="s">
        <v>5335</v>
      </c>
      <c r="B177" t="s">
        <v>5336</v>
      </c>
      <c r="C177" t="s">
        <v>1695</v>
      </c>
      <c r="D177" s="6">
        <v>22.79</v>
      </c>
      <c r="E177" s="4">
        <v>1</v>
      </c>
      <c r="F177">
        <v>1</v>
      </c>
      <c r="G177">
        <v>22.79</v>
      </c>
      <c r="H177" t="s">
        <v>156</v>
      </c>
      <c r="I177" s="2" t="s">
        <v>1695</v>
      </c>
      <c r="J177" s="4">
        <f t="shared" si="23"/>
        <v>22.79</v>
      </c>
      <c r="K177" t="s">
        <v>1695</v>
      </c>
      <c r="L177" t="s">
        <v>4779</v>
      </c>
      <c r="M177" t="s">
        <v>223</v>
      </c>
      <c r="N177" s="6">
        <v>36.36</v>
      </c>
      <c r="O177">
        <f t="shared" si="28"/>
        <v>36.36</v>
      </c>
      <c r="P177" s="5">
        <f t="shared" si="29"/>
        <v>0.5954365949978061</v>
      </c>
      <c r="Q177" s="5" t="s">
        <v>4780</v>
      </c>
      <c r="R177" s="6">
        <v>15.59</v>
      </c>
      <c r="S177">
        <f t="shared" si="24"/>
        <v>1</v>
      </c>
      <c r="T177">
        <f t="shared" si="25"/>
        <v>15.59</v>
      </c>
      <c r="U177">
        <f t="shared" si="21"/>
        <v>-7.1999999999999993</v>
      </c>
      <c r="V177" s="5">
        <f t="shared" si="22"/>
        <v>-0.198019801980198</v>
      </c>
    </row>
    <row r="178" spans="1:22">
      <c r="A178" t="s">
        <v>5335</v>
      </c>
      <c r="B178" t="s">
        <v>5337</v>
      </c>
      <c r="C178" t="s">
        <v>736</v>
      </c>
      <c r="D178" s="6">
        <v>4.1399999999999997</v>
      </c>
      <c r="E178" s="4">
        <v>1</v>
      </c>
      <c r="F178">
        <v>139</v>
      </c>
      <c r="G178">
        <v>552.24</v>
      </c>
      <c r="H178" t="s">
        <v>156</v>
      </c>
      <c r="I178" s="2" t="s">
        <v>1695</v>
      </c>
      <c r="J178" s="4">
        <f t="shared" si="23"/>
        <v>575.45999999999992</v>
      </c>
      <c r="K178" t="s">
        <v>1695</v>
      </c>
      <c r="L178" t="s">
        <v>4779</v>
      </c>
      <c r="M178" t="s">
        <v>223</v>
      </c>
      <c r="N178" s="6">
        <v>6.06</v>
      </c>
      <c r="O178">
        <f t="shared" si="28"/>
        <v>842.33999999999992</v>
      </c>
      <c r="P178" s="5">
        <f t="shared" si="29"/>
        <v>0.46376811594202905</v>
      </c>
      <c r="Q178" s="5" t="s">
        <v>4780</v>
      </c>
      <c r="R178" s="6">
        <v>5.1966666666666663</v>
      </c>
      <c r="S178">
        <f t="shared" si="24"/>
        <v>139</v>
      </c>
      <c r="T178">
        <f t="shared" si="25"/>
        <v>722.33666666666659</v>
      </c>
      <c r="U178">
        <f t="shared" si="21"/>
        <v>170.09666666666658</v>
      </c>
      <c r="V178" s="5">
        <f t="shared" si="22"/>
        <v>0.20193350270278818</v>
      </c>
    </row>
    <row r="179" spans="1:22">
      <c r="A179" t="s">
        <v>5338</v>
      </c>
      <c r="B179" t="s">
        <v>5339</v>
      </c>
      <c r="C179" t="s">
        <v>107</v>
      </c>
      <c r="D179" s="6">
        <v>26.79</v>
      </c>
      <c r="E179" s="4">
        <v>1</v>
      </c>
      <c r="F179">
        <v>167</v>
      </c>
      <c r="G179">
        <v>3805.93</v>
      </c>
      <c r="H179" t="s">
        <v>184</v>
      </c>
      <c r="I179" s="2" t="s">
        <v>243</v>
      </c>
      <c r="J179" s="4">
        <f t="shared" si="23"/>
        <v>4473.93</v>
      </c>
      <c r="K179">
        <v>97032</v>
      </c>
      <c r="L179" t="s">
        <v>108</v>
      </c>
      <c r="M179" t="s">
        <v>206</v>
      </c>
      <c r="N179" s="6">
        <v>22.73</v>
      </c>
      <c r="O179">
        <f t="shared" si="28"/>
        <v>3795.91</v>
      </c>
      <c r="P179" s="5">
        <f t="shared" si="29"/>
        <v>-0.15154908547965668</v>
      </c>
      <c r="Q179" t="s">
        <v>5340</v>
      </c>
      <c r="R179" s="6">
        <v>27.98</v>
      </c>
      <c r="S179">
        <f t="shared" si="24"/>
        <v>167</v>
      </c>
      <c r="T179">
        <f t="shared" si="25"/>
        <v>4672.66</v>
      </c>
      <c r="U179">
        <f t="shared" si="21"/>
        <v>866.73</v>
      </c>
      <c r="V179" s="5">
        <f t="shared" si="22"/>
        <v>0.22833260008798945</v>
      </c>
    </row>
    <row r="180" spans="1:22" hidden="1">
      <c r="A180" t="s">
        <v>5341</v>
      </c>
      <c r="B180" t="s">
        <v>5342</v>
      </c>
      <c r="C180" t="s">
        <v>561</v>
      </c>
      <c r="D180" s="4">
        <v>2.79</v>
      </c>
      <c r="E180" s="4">
        <v>1</v>
      </c>
      <c r="F180">
        <v>2</v>
      </c>
      <c r="G180">
        <v>5.58</v>
      </c>
      <c r="H180" t="s">
        <v>197</v>
      </c>
      <c r="I180" s="2" t="s">
        <v>560</v>
      </c>
      <c r="J180" s="4">
        <f t="shared" si="23"/>
        <v>5.58</v>
      </c>
      <c r="K180">
        <v>96117</v>
      </c>
      <c r="L180" t="s">
        <v>5343</v>
      </c>
      <c r="M180" t="s">
        <v>168</v>
      </c>
      <c r="N180">
        <v>2.27</v>
      </c>
      <c r="O180">
        <f t="shared" si="28"/>
        <v>4.54</v>
      </c>
      <c r="P180" s="5">
        <f t="shared" si="29"/>
        <v>-0.1863799283154122</v>
      </c>
      <c r="Q180" s="5"/>
      <c r="R180" t="e">
        <v>#N/A</v>
      </c>
      <c r="S180">
        <f t="shared" si="24"/>
        <v>2</v>
      </c>
      <c r="T180" t="e">
        <f t="shared" si="25"/>
        <v>#N/A</v>
      </c>
      <c r="U180" t="e">
        <f t="shared" si="21"/>
        <v>#N/A</v>
      </c>
      <c r="V180" s="5" t="e">
        <f t="shared" si="22"/>
        <v>#N/A</v>
      </c>
    </row>
    <row r="181" spans="1:22">
      <c r="A181" t="s">
        <v>5344</v>
      </c>
      <c r="B181" t="s">
        <v>5345</v>
      </c>
      <c r="C181" t="s">
        <v>944</v>
      </c>
      <c r="D181" s="6">
        <v>6.29</v>
      </c>
      <c r="E181" s="4">
        <v>1</v>
      </c>
      <c r="F181">
        <v>1</v>
      </c>
      <c r="G181">
        <v>6.29</v>
      </c>
      <c r="H181" t="s">
        <v>177</v>
      </c>
      <c r="I181" s="2" t="s">
        <v>943</v>
      </c>
      <c r="J181" s="4">
        <f t="shared" si="23"/>
        <v>6.29</v>
      </c>
      <c r="K181">
        <v>96236</v>
      </c>
      <c r="L181" t="s">
        <v>5346</v>
      </c>
      <c r="M181" t="s">
        <v>226</v>
      </c>
      <c r="N181" s="6">
        <v>7.98</v>
      </c>
      <c r="O181">
        <f t="shared" si="28"/>
        <v>7.98</v>
      </c>
      <c r="P181" s="5">
        <f t="shared" si="29"/>
        <v>0.26868044515103345</v>
      </c>
      <c r="Q181" s="5" t="s">
        <v>5347</v>
      </c>
      <c r="R181" s="6">
        <v>6.65</v>
      </c>
      <c r="S181">
        <f t="shared" si="24"/>
        <v>1</v>
      </c>
      <c r="T181">
        <f t="shared" si="25"/>
        <v>6.65</v>
      </c>
      <c r="U181">
        <f t="shared" si="21"/>
        <v>0.36000000000000032</v>
      </c>
      <c r="V181" s="5">
        <f t="shared" si="22"/>
        <v>4.5112781954887257E-2</v>
      </c>
    </row>
    <row r="182" spans="1:22">
      <c r="A182" t="s">
        <v>5348</v>
      </c>
      <c r="B182" t="s">
        <v>5349</v>
      </c>
      <c r="C182" t="s">
        <v>1353</v>
      </c>
      <c r="D182" s="6">
        <v>13.3</v>
      </c>
      <c r="E182" s="4">
        <v>1</v>
      </c>
      <c r="F182">
        <v>39</v>
      </c>
      <c r="G182">
        <v>498.12</v>
      </c>
      <c r="H182" t="s">
        <v>195</v>
      </c>
      <c r="I182" s="2" t="s">
        <v>379</v>
      </c>
      <c r="J182" s="4">
        <f t="shared" si="23"/>
        <v>518.70000000000005</v>
      </c>
      <c r="K182">
        <v>96037</v>
      </c>
      <c r="L182" t="s">
        <v>4741</v>
      </c>
      <c r="M182" t="s">
        <v>189</v>
      </c>
      <c r="N182" s="6">
        <v>8.64</v>
      </c>
      <c r="O182">
        <f t="shared" si="28"/>
        <v>336.96000000000004</v>
      </c>
      <c r="P182" s="5">
        <f t="shared" si="29"/>
        <v>-0.35037593984962406</v>
      </c>
      <c r="Q182" s="5" t="s">
        <v>4742</v>
      </c>
      <c r="R182" s="6">
        <v>11.25</v>
      </c>
      <c r="S182">
        <f t="shared" si="24"/>
        <v>39</v>
      </c>
      <c r="T182">
        <f t="shared" si="25"/>
        <v>438.75</v>
      </c>
      <c r="U182">
        <f t="shared" si="21"/>
        <v>-59.370000000000005</v>
      </c>
      <c r="V182" s="5">
        <f t="shared" si="22"/>
        <v>-0.17619301994301995</v>
      </c>
    </row>
    <row r="183" spans="1:22">
      <c r="A183" t="s">
        <v>5348</v>
      </c>
      <c r="B183" t="s">
        <v>5350</v>
      </c>
      <c r="C183" t="s">
        <v>380</v>
      </c>
      <c r="D183" s="6">
        <v>2</v>
      </c>
      <c r="E183" s="4">
        <v>1</v>
      </c>
      <c r="F183">
        <v>41</v>
      </c>
      <c r="G183">
        <v>83.61</v>
      </c>
      <c r="H183" t="s">
        <v>197</v>
      </c>
      <c r="I183" s="2" t="s">
        <v>379</v>
      </c>
      <c r="J183" s="4">
        <f t="shared" si="23"/>
        <v>82</v>
      </c>
      <c r="K183">
        <v>96037</v>
      </c>
      <c r="L183" t="s">
        <v>4741</v>
      </c>
      <c r="M183" t="s">
        <v>189</v>
      </c>
      <c r="N183" s="6">
        <v>0.8640000000000001</v>
      </c>
      <c r="O183">
        <f t="shared" si="28"/>
        <v>35.424000000000007</v>
      </c>
      <c r="P183" s="5">
        <f t="shared" si="29"/>
        <v>-0.56799999999999995</v>
      </c>
      <c r="Q183" t="s">
        <v>5351</v>
      </c>
      <c r="R183" s="6">
        <v>1.1200000000000001</v>
      </c>
      <c r="S183">
        <f t="shared" si="24"/>
        <v>41</v>
      </c>
      <c r="T183">
        <f t="shared" si="25"/>
        <v>45.92</v>
      </c>
      <c r="U183">
        <f t="shared" si="21"/>
        <v>-37.69</v>
      </c>
      <c r="V183" s="5">
        <f t="shared" si="22"/>
        <v>-1.0639679313459798</v>
      </c>
    </row>
    <row r="184" spans="1:22">
      <c r="A184" t="s">
        <v>5352</v>
      </c>
      <c r="B184" t="s">
        <v>5353</v>
      </c>
      <c r="C184" t="s">
        <v>395</v>
      </c>
      <c r="D184" s="6">
        <v>2.5</v>
      </c>
      <c r="E184" s="4">
        <v>1</v>
      </c>
      <c r="F184">
        <v>24</v>
      </c>
      <c r="G184">
        <v>52.78</v>
      </c>
      <c r="H184" t="s">
        <v>197</v>
      </c>
      <c r="I184" s="2" t="s">
        <v>394</v>
      </c>
      <c r="J184" s="4">
        <f t="shared" si="23"/>
        <v>60</v>
      </c>
      <c r="K184">
        <v>96104</v>
      </c>
      <c r="L184" t="s">
        <v>5354</v>
      </c>
      <c r="M184" t="s">
        <v>168</v>
      </c>
      <c r="N184" s="6">
        <v>1.77</v>
      </c>
      <c r="O184">
        <f t="shared" si="28"/>
        <v>42.480000000000004</v>
      </c>
      <c r="P184" s="5">
        <f t="shared" si="29"/>
        <v>-0.29199999999999993</v>
      </c>
      <c r="Q184" t="s">
        <v>5355</v>
      </c>
      <c r="R184" s="6">
        <v>2.6</v>
      </c>
      <c r="S184">
        <f t="shared" si="24"/>
        <v>24</v>
      </c>
      <c r="T184">
        <f t="shared" si="25"/>
        <v>62.400000000000006</v>
      </c>
      <c r="U184">
        <f t="shared" si="21"/>
        <v>9.6200000000000045</v>
      </c>
      <c r="V184" s="5">
        <f t="shared" si="22"/>
        <v>0.22645951035781553</v>
      </c>
    </row>
    <row r="185" spans="1:22">
      <c r="A185" t="s">
        <v>5356</v>
      </c>
      <c r="B185" t="s">
        <v>5357</v>
      </c>
      <c r="C185" t="s">
        <v>134</v>
      </c>
      <c r="D185" s="6">
        <v>22.14</v>
      </c>
      <c r="E185" s="4">
        <v>1</v>
      </c>
      <c r="F185">
        <v>181</v>
      </c>
      <c r="G185">
        <v>2742.12</v>
      </c>
      <c r="H185" t="s">
        <v>156</v>
      </c>
      <c r="I185" s="2" t="s">
        <v>134</v>
      </c>
      <c r="J185" s="4">
        <f t="shared" si="23"/>
        <v>4007.34</v>
      </c>
      <c r="K185" t="s">
        <v>2554</v>
      </c>
      <c r="L185" t="s">
        <v>137</v>
      </c>
      <c r="M185" t="s">
        <v>229</v>
      </c>
      <c r="N185" s="6">
        <v>5</v>
      </c>
      <c r="O185">
        <f>N185*F185*6</f>
        <v>5430</v>
      </c>
      <c r="P185" s="5">
        <f t="shared" si="29"/>
        <v>0.35501355013550129</v>
      </c>
      <c r="Q185" s="5" t="s">
        <v>5358</v>
      </c>
      <c r="R185" s="6">
        <v>17.670000000000002</v>
      </c>
      <c r="S185">
        <f t="shared" si="24"/>
        <v>181</v>
      </c>
      <c r="T185">
        <f t="shared" si="25"/>
        <v>3198.2700000000004</v>
      </c>
      <c r="U185">
        <f t="shared" si="21"/>
        <v>456.15000000000055</v>
      </c>
      <c r="V185" s="5">
        <f t="shared" si="22"/>
        <v>8.4005524861878553E-2</v>
      </c>
    </row>
    <row r="186" spans="1:22">
      <c r="A186" t="s">
        <v>5356</v>
      </c>
      <c r="B186" t="s">
        <v>5359</v>
      </c>
      <c r="C186" t="s">
        <v>136</v>
      </c>
      <c r="D186" s="6">
        <v>6.86</v>
      </c>
      <c r="E186" s="4">
        <v>1</v>
      </c>
      <c r="F186">
        <v>166</v>
      </c>
      <c r="G186">
        <v>735.96</v>
      </c>
      <c r="H186" t="s">
        <v>266</v>
      </c>
      <c r="I186" s="2" t="s">
        <v>134</v>
      </c>
      <c r="J186" s="4">
        <f t="shared" si="23"/>
        <v>1138.76</v>
      </c>
      <c r="K186" t="s">
        <v>2554</v>
      </c>
      <c r="L186" t="s">
        <v>137</v>
      </c>
      <c r="M186" t="s">
        <v>229</v>
      </c>
      <c r="N186" s="6">
        <v>5</v>
      </c>
      <c r="O186">
        <f t="shared" ref="O186:O202" si="30">N186*F186</f>
        <v>830</v>
      </c>
      <c r="P186" s="5">
        <f t="shared" si="29"/>
        <v>-0.27113702623906705</v>
      </c>
      <c r="Q186" t="s">
        <v>5360</v>
      </c>
      <c r="R186" s="6">
        <v>5.14</v>
      </c>
      <c r="S186">
        <f t="shared" si="24"/>
        <v>166</v>
      </c>
      <c r="T186">
        <f t="shared" si="25"/>
        <v>853.2399999999999</v>
      </c>
      <c r="U186">
        <f t="shared" si="21"/>
        <v>117.27999999999986</v>
      </c>
      <c r="V186" s="5">
        <f t="shared" si="22"/>
        <v>0.14130120481927694</v>
      </c>
    </row>
    <row r="187" spans="1:22">
      <c r="A187" t="s">
        <v>5361</v>
      </c>
      <c r="B187" t="s">
        <v>5362</v>
      </c>
      <c r="C187" t="s">
        <v>422</v>
      </c>
      <c r="D187" s="6">
        <v>2.14</v>
      </c>
      <c r="E187" s="4">
        <v>1</v>
      </c>
      <c r="F187">
        <v>5</v>
      </c>
      <c r="G187">
        <v>10.039999999999999</v>
      </c>
      <c r="H187" t="s">
        <v>197</v>
      </c>
      <c r="I187" s="2" t="s">
        <v>421</v>
      </c>
      <c r="J187" s="4">
        <f t="shared" si="23"/>
        <v>10.700000000000001</v>
      </c>
      <c r="K187">
        <v>97737</v>
      </c>
      <c r="L187" t="s">
        <v>423</v>
      </c>
      <c r="M187" t="s">
        <v>168</v>
      </c>
      <c r="N187" s="6">
        <v>1.135</v>
      </c>
      <c r="O187">
        <f t="shared" si="30"/>
        <v>5.6749999999999998</v>
      </c>
      <c r="P187" s="5">
        <f t="shared" si="29"/>
        <v>-0.46962616822429915</v>
      </c>
      <c r="Q187" s="5" t="s">
        <v>5363</v>
      </c>
      <c r="R187" s="6">
        <v>2.7</v>
      </c>
      <c r="S187">
        <f t="shared" si="24"/>
        <v>5</v>
      </c>
      <c r="T187">
        <f t="shared" si="25"/>
        <v>13.5</v>
      </c>
      <c r="U187">
        <f t="shared" si="21"/>
        <v>3.4600000000000009</v>
      </c>
      <c r="V187" s="5">
        <f t="shared" si="22"/>
        <v>0.60969162995594728</v>
      </c>
    </row>
    <row r="188" spans="1:22">
      <c r="A188" t="s">
        <v>5364</v>
      </c>
      <c r="B188" t="s">
        <v>5365</v>
      </c>
      <c r="C188" t="s">
        <v>2534</v>
      </c>
      <c r="D188" s="6">
        <v>8.3699999999999992</v>
      </c>
      <c r="E188" s="4">
        <v>1</v>
      </c>
      <c r="F188">
        <v>13</v>
      </c>
      <c r="G188">
        <v>107.76</v>
      </c>
      <c r="H188" t="s">
        <v>197</v>
      </c>
      <c r="I188" s="2" t="s">
        <v>492</v>
      </c>
      <c r="J188" s="4">
        <f t="shared" si="23"/>
        <v>108.80999999999999</v>
      </c>
      <c r="K188">
        <v>96127</v>
      </c>
      <c r="L188" t="s">
        <v>4799</v>
      </c>
      <c r="M188" t="s">
        <v>229</v>
      </c>
      <c r="N188" s="6">
        <v>12.63</v>
      </c>
      <c r="O188">
        <f t="shared" si="30"/>
        <v>164.19</v>
      </c>
      <c r="P188" s="5">
        <f t="shared" si="29"/>
        <v>0.50896057347670265</v>
      </c>
      <c r="Q188" t="s">
        <v>4800</v>
      </c>
      <c r="R188" s="6">
        <v>19.13</v>
      </c>
      <c r="S188">
        <f t="shared" si="24"/>
        <v>13</v>
      </c>
      <c r="T188">
        <f t="shared" si="25"/>
        <v>248.69</v>
      </c>
      <c r="U188">
        <f t="shared" si="21"/>
        <v>140.93</v>
      </c>
      <c r="V188" s="5">
        <f t="shared" si="22"/>
        <v>0.85833485595955905</v>
      </c>
    </row>
    <row r="189" spans="1:22">
      <c r="A189" t="s">
        <v>5366</v>
      </c>
      <c r="B189" t="s">
        <v>5367</v>
      </c>
      <c r="C189" t="s">
        <v>1097</v>
      </c>
      <c r="D189" s="6">
        <v>13.79</v>
      </c>
      <c r="E189" s="4">
        <v>1</v>
      </c>
      <c r="F189">
        <v>5</v>
      </c>
      <c r="G189">
        <v>67.23</v>
      </c>
      <c r="H189" t="s">
        <v>4905</v>
      </c>
      <c r="I189" s="2" t="s">
        <v>1096</v>
      </c>
      <c r="J189" s="4">
        <f t="shared" si="23"/>
        <v>68.949999999999989</v>
      </c>
      <c r="K189" t="s">
        <v>1096</v>
      </c>
      <c r="L189" t="s">
        <v>5368</v>
      </c>
      <c r="M189" t="s">
        <v>3148</v>
      </c>
      <c r="N189" s="6">
        <v>11.97</v>
      </c>
      <c r="O189">
        <f t="shared" si="30"/>
        <v>59.85</v>
      </c>
      <c r="P189" s="5">
        <f t="shared" si="29"/>
        <v>-0.13197969543147192</v>
      </c>
      <c r="Q189" s="5" t="s">
        <v>5369</v>
      </c>
      <c r="R189" s="6">
        <v>11.02</v>
      </c>
      <c r="S189">
        <f t="shared" si="24"/>
        <v>5</v>
      </c>
      <c r="T189">
        <f t="shared" si="25"/>
        <v>55.099999999999994</v>
      </c>
      <c r="U189">
        <f t="shared" si="21"/>
        <v>-12.13000000000001</v>
      </c>
      <c r="V189" s="5">
        <f t="shared" si="22"/>
        <v>-0.20267335004177126</v>
      </c>
    </row>
    <row r="190" spans="1:22">
      <c r="A190" t="s">
        <v>5370</v>
      </c>
      <c r="B190" t="s">
        <v>5371</v>
      </c>
      <c r="C190" t="s">
        <v>1146</v>
      </c>
      <c r="D190" s="6">
        <v>14</v>
      </c>
      <c r="E190" s="4">
        <v>1</v>
      </c>
      <c r="F190">
        <v>13</v>
      </c>
      <c r="G190">
        <v>177</v>
      </c>
      <c r="H190" t="s">
        <v>184</v>
      </c>
      <c r="I190" s="2" t="s">
        <v>1145</v>
      </c>
      <c r="J190" s="4">
        <f t="shared" si="23"/>
        <v>182</v>
      </c>
      <c r="K190">
        <v>96130</v>
      </c>
      <c r="L190" t="s">
        <v>4804</v>
      </c>
      <c r="M190" t="s">
        <v>168</v>
      </c>
      <c r="N190" s="6">
        <v>11.25</v>
      </c>
      <c r="O190">
        <f t="shared" si="30"/>
        <v>146.25</v>
      </c>
      <c r="P190" s="5">
        <f t="shared" si="29"/>
        <v>-0.19642857142857142</v>
      </c>
      <c r="Q190" s="5" t="s">
        <v>4805</v>
      </c>
      <c r="R190" s="6">
        <v>16.89</v>
      </c>
      <c r="S190">
        <f t="shared" si="24"/>
        <v>13</v>
      </c>
      <c r="T190">
        <f t="shared" si="25"/>
        <v>219.57</v>
      </c>
      <c r="U190">
        <f t="shared" ref="U190:U252" si="31">T190-G190</f>
        <v>42.569999999999993</v>
      </c>
      <c r="V190" s="5">
        <f t="shared" ref="V190:V252" si="32">U190/O190</f>
        <v>0.29107692307692301</v>
      </c>
    </row>
    <row r="191" spans="1:22">
      <c r="A191" t="s">
        <v>5370</v>
      </c>
      <c r="B191" t="s">
        <v>5372</v>
      </c>
      <c r="C191" t="s">
        <v>2658</v>
      </c>
      <c r="D191" s="6">
        <v>3.13</v>
      </c>
      <c r="E191" s="4">
        <v>1</v>
      </c>
      <c r="F191">
        <v>12</v>
      </c>
      <c r="G191">
        <v>37.56</v>
      </c>
      <c r="H191" t="s">
        <v>197</v>
      </c>
      <c r="I191" s="2" t="s">
        <v>1145</v>
      </c>
      <c r="J191" s="4">
        <f t="shared" si="23"/>
        <v>37.56</v>
      </c>
      <c r="K191">
        <v>96130</v>
      </c>
      <c r="L191" t="s">
        <v>4804</v>
      </c>
      <c r="M191" t="s">
        <v>168</v>
      </c>
      <c r="N191" s="6">
        <v>2.25</v>
      </c>
      <c r="O191">
        <f t="shared" si="30"/>
        <v>27</v>
      </c>
      <c r="P191" s="5">
        <f t="shared" si="29"/>
        <v>-0.28115015974440899</v>
      </c>
      <c r="Q191" s="5" t="s">
        <v>4805</v>
      </c>
      <c r="R191" s="6">
        <v>3.7533333333333334</v>
      </c>
      <c r="S191">
        <f t="shared" si="24"/>
        <v>12</v>
      </c>
      <c r="T191">
        <f t="shared" si="25"/>
        <v>45.04</v>
      </c>
      <c r="U191">
        <f t="shared" si="31"/>
        <v>7.4799999999999969</v>
      </c>
      <c r="V191" s="5">
        <f t="shared" si="32"/>
        <v>0.27703703703703692</v>
      </c>
    </row>
    <row r="192" spans="1:22">
      <c r="A192" t="s">
        <v>5373</v>
      </c>
      <c r="B192" t="s">
        <v>5374</v>
      </c>
      <c r="C192" t="s">
        <v>301</v>
      </c>
      <c r="D192" s="6">
        <v>0.79</v>
      </c>
      <c r="E192" s="4">
        <v>1</v>
      </c>
      <c r="F192">
        <v>59</v>
      </c>
      <c r="G192">
        <v>46.61</v>
      </c>
      <c r="H192" t="s">
        <v>197</v>
      </c>
      <c r="I192" s="2" t="s">
        <v>300</v>
      </c>
      <c r="J192" s="4">
        <f t="shared" si="23"/>
        <v>46.61</v>
      </c>
      <c r="K192">
        <v>96204</v>
      </c>
      <c r="L192" t="s">
        <v>4808</v>
      </c>
      <c r="M192" t="s">
        <v>168</v>
      </c>
      <c r="N192" s="6">
        <v>0.44</v>
      </c>
      <c r="O192">
        <f t="shared" si="30"/>
        <v>25.96</v>
      </c>
      <c r="P192" s="5">
        <f t="shared" si="29"/>
        <v>-0.44303797468354428</v>
      </c>
      <c r="Q192" t="s">
        <v>4809</v>
      </c>
      <c r="R192" s="6">
        <v>0.69</v>
      </c>
      <c r="S192">
        <f t="shared" si="24"/>
        <v>59</v>
      </c>
      <c r="T192">
        <f t="shared" si="25"/>
        <v>40.709999999999994</v>
      </c>
      <c r="U192">
        <f t="shared" si="31"/>
        <v>-5.9000000000000057</v>
      </c>
      <c r="V192" s="5">
        <f t="shared" si="32"/>
        <v>-0.22727272727272749</v>
      </c>
    </row>
    <row r="193" spans="1:22" hidden="1">
      <c r="A193" t="s">
        <v>5375</v>
      </c>
      <c r="B193" t="s">
        <v>5376</v>
      </c>
      <c r="C193" t="s">
        <v>2423</v>
      </c>
      <c r="D193" s="4">
        <v>0.63</v>
      </c>
      <c r="E193" s="4">
        <v>1</v>
      </c>
      <c r="F193">
        <v>82</v>
      </c>
      <c r="G193">
        <v>46.41</v>
      </c>
      <c r="H193" t="s">
        <v>197</v>
      </c>
      <c r="I193" s="2" t="s">
        <v>2420</v>
      </c>
      <c r="J193" s="4">
        <f t="shared" si="23"/>
        <v>51.660000000000004</v>
      </c>
      <c r="K193" t="e">
        <v>#N/A</v>
      </c>
      <c r="L193" t="e">
        <v>#N/A</v>
      </c>
      <c r="M193" t="e">
        <v>#N/A</v>
      </c>
      <c r="N193" t="e">
        <v>#N/A</v>
      </c>
      <c r="O193" t="e">
        <f t="shared" si="30"/>
        <v>#N/A</v>
      </c>
      <c r="Q193" s="5"/>
      <c r="R193" t="e">
        <v>#N/A</v>
      </c>
      <c r="S193">
        <f t="shared" si="24"/>
        <v>82</v>
      </c>
      <c r="T193" t="e">
        <f t="shared" si="25"/>
        <v>#N/A</v>
      </c>
      <c r="U193" t="e">
        <f t="shared" si="31"/>
        <v>#N/A</v>
      </c>
      <c r="V193" s="5" t="e">
        <f t="shared" si="32"/>
        <v>#N/A</v>
      </c>
    </row>
    <row r="194" spans="1:22">
      <c r="A194" t="s">
        <v>5377</v>
      </c>
      <c r="B194" t="s">
        <v>5378</v>
      </c>
      <c r="C194" t="s">
        <v>2426</v>
      </c>
      <c r="D194" s="6">
        <v>30</v>
      </c>
      <c r="E194" s="4">
        <v>1</v>
      </c>
      <c r="F194">
        <v>7</v>
      </c>
      <c r="G194">
        <v>160.09</v>
      </c>
      <c r="H194" t="s">
        <v>4815</v>
      </c>
      <c r="I194" s="2" t="s">
        <v>575</v>
      </c>
      <c r="J194" s="4">
        <f t="shared" ref="J194:J257" si="33">F194*D194</f>
        <v>210</v>
      </c>
      <c r="K194">
        <v>92030</v>
      </c>
      <c r="L194" t="s">
        <v>4811</v>
      </c>
      <c r="M194" t="s">
        <v>4812</v>
      </c>
      <c r="N194" s="6">
        <v>31.360000000000003</v>
      </c>
      <c r="O194">
        <f t="shared" si="30"/>
        <v>219.52</v>
      </c>
      <c r="P194" s="5">
        <f t="shared" ref="P194:P214" si="34">(O194-J194)/J194</f>
        <v>4.5333333333333385E-2</v>
      </c>
      <c r="Q194" s="5" t="s">
        <v>4816</v>
      </c>
      <c r="R194" s="6">
        <v>24.95</v>
      </c>
      <c r="S194">
        <f t="shared" ref="S194:S257" si="35">F194</f>
        <v>7</v>
      </c>
      <c r="T194">
        <f t="shared" ref="T194:T257" si="36">S194*R194</f>
        <v>174.65</v>
      </c>
      <c r="U194">
        <f t="shared" si="31"/>
        <v>14.560000000000002</v>
      </c>
      <c r="V194" s="5">
        <f t="shared" si="32"/>
        <v>6.6326530612244902E-2</v>
      </c>
    </row>
    <row r="195" spans="1:22">
      <c r="A195" t="s">
        <v>5377</v>
      </c>
      <c r="B195" t="s">
        <v>5379</v>
      </c>
      <c r="C195" t="s">
        <v>1940</v>
      </c>
      <c r="D195" s="6">
        <v>28.07</v>
      </c>
      <c r="E195" s="4">
        <v>1</v>
      </c>
      <c r="F195">
        <v>2</v>
      </c>
      <c r="G195">
        <v>56.14</v>
      </c>
      <c r="H195" t="s">
        <v>4818</v>
      </c>
      <c r="I195" s="2" t="s">
        <v>575</v>
      </c>
      <c r="J195" s="4">
        <f t="shared" si="33"/>
        <v>56.14</v>
      </c>
      <c r="K195">
        <v>92030</v>
      </c>
      <c r="L195" t="s">
        <v>4811</v>
      </c>
      <c r="M195" t="s">
        <v>4812</v>
      </c>
      <c r="N195" s="6">
        <v>28.000000000000004</v>
      </c>
      <c r="O195">
        <f t="shared" si="30"/>
        <v>56.000000000000007</v>
      </c>
      <c r="P195" s="5">
        <f t="shared" si="34"/>
        <v>-2.4937655860347964E-3</v>
      </c>
      <c r="Q195" s="5" t="s">
        <v>4816</v>
      </c>
      <c r="R195" s="6">
        <v>24.95</v>
      </c>
      <c r="S195">
        <f t="shared" si="35"/>
        <v>2</v>
      </c>
      <c r="T195">
        <f t="shared" si="36"/>
        <v>49.9</v>
      </c>
      <c r="U195">
        <f t="shared" si="31"/>
        <v>-6.240000000000002</v>
      </c>
      <c r="V195" s="5">
        <f t="shared" si="32"/>
        <v>-0.11142857142857145</v>
      </c>
    </row>
    <row r="196" spans="1:22">
      <c r="A196" t="s">
        <v>5377</v>
      </c>
      <c r="B196" t="s">
        <v>5380</v>
      </c>
      <c r="C196" t="s">
        <v>576</v>
      </c>
      <c r="D196" s="6">
        <v>3.5</v>
      </c>
      <c r="E196" s="4">
        <v>1</v>
      </c>
      <c r="F196">
        <v>163</v>
      </c>
      <c r="G196">
        <v>558.01</v>
      </c>
      <c r="H196" t="s">
        <v>174</v>
      </c>
      <c r="I196" s="2" t="s">
        <v>575</v>
      </c>
      <c r="J196" s="4">
        <f t="shared" si="33"/>
        <v>570.5</v>
      </c>
      <c r="K196">
        <v>92030</v>
      </c>
      <c r="L196" t="s">
        <v>4811</v>
      </c>
      <c r="M196" t="s">
        <v>4812</v>
      </c>
      <c r="N196" s="6">
        <v>2.2400000000000002</v>
      </c>
      <c r="O196">
        <f t="shared" si="30"/>
        <v>365.12000000000006</v>
      </c>
      <c r="P196" s="5">
        <f t="shared" si="34"/>
        <v>-0.35999999999999988</v>
      </c>
      <c r="Q196" t="s">
        <v>4813</v>
      </c>
      <c r="R196" s="6">
        <v>2.88</v>
      </c>
      <c r="S196">
        <f t="shared" si="35"/>
        <v>163</v>
      </c>
      <c r="T196">
        <f t="shared" si="36"/>
        <v>469.44</v>
      </c>
      <c r="U196">
        <f t="shared" si="31"/>
        <v>-88.57</v>
      </c>
      <c r="V196" s="5">
        <f t="shared" si="32"/>
        <v>-0.24257778264680099</v>
      </c>
    </row>
    <row r="197" spans="1:22">
      <c r="A197" t="s">
        <v>5381</v>
      </c>
      <c r="B197" t="s">
        <v>5382</v>
      </c>
      <c r="C197" t="s">
        <v>55</v>
      </c>
      <c r="D197" s="6">
        <v>5.71</v>
      </c>
      <c r="E197" s="4">
        <v>1</v>
      </c>
      <c r="F197">
        <v>187</v>
      </c>
      <c r="G197">
        <v>1067.77</v>
      </c>
      <c r="H197" t="s">
        <v>177</v>
      </c>
      <c r="I197" s="2" t="s">
        <v>191</v>
      </c>
      <c r="J197" s="4">
        <f t="shared" si="33"/>
        <v>1067.77</v>
      </c>
      <c r="K197">
        <v>98048</v>
      </c>
      <c r="L197" t="s">
        <v>56</v>
      </c>
      <c r="M197" t="s">
        <v>179</v>
      </c>
      <c r="N197" s="6">
        <v>3.72</v>
      </c>
      <c r="O197">
        <f t="shared" si="30"/>
        <v>695.64</v>
      </c>
      <c r="P197" s="5">
        <f t="shared" si="34"/>
        <v>-0.34851138353765326</v>
      </c>
      <c r="Q197" t="s">
        <v>5383</v>
      </c>
      <c r="R197" s="6">
        <v>4.3639999999999999</v>
      </c>
      <c r="S197">
        <f t="shared" si="35"/>
        <v>187</v>
      </c>
      <c r="T197">
        <f t="shared" si="36"/>
        <v>816.06799999999998</v>
      </c>
      <c r="U197">
        <f t="shared" si="31"/>
        <v>-251.702</v>
      </c>
      <c r="V197" s="5">
        <f t="shared" si="32"/>
        <v>-0.3618279569892473</v>
      </c>
    </row>
    <row r="198" spans="1:22">
      <c r="A198" t="s">
        <v>5384</v>
      </c>
      <c r="B198" t="s">
        <v>5385</v>
      </c>
      <c r="C198" t="s">
        <v>77</v>
      </c>
      <c r="D198" s="6">
        <v>9.86</v>
      </c>
      <c r="E198" s="4">
        <v>1</v>
      </c>
      <c r="F198">
        <v>112</v>
      </c>
      <c r="G198">
        <v>1039.3699999999999</v>
      </c>
      <c r="H198" t="s">
        <v>197</v>
      </c>
      <c r="I198" s="2" t="s">
        <v>212</v>
      </c>
      <c r="J198" s="4">
        <f t="shared" si="33"/>
        <v>1104.32</v>
      </c>
      <c r="K198">
        <v>98141</v>
      </c>
      <c r="L198" t="s">
        <v>78</v>
      </c>
      <c r="M198" t="s">
        <v>173</v>
      </c>
      <c r="N198" s="6">
        <v>8.33</v>
      </c>
      <c r="O198">
        <f t="shared" si="30"/>
        <v>932.96</v>
      </c>
      <c r="P198" s="5">
        <f t="shared" si="34"/>
        <v>-0.15517241379310337</v>
      </c>
      <c r="Q198" t="s">
        <v>5386</v>
      </c>
      <c r="R198" s="6">
        <v>7.19</v>
      </c>
      <c r="S198">
        <f t="shared" si="35"/>
        <v>112</v>
      </c>
      <c r="T198">
        <f t="shared" si="36"/>
        <v>805.28000000000009</v>
      </c>
      <c r="U198">
        <f t="shared" si="31"/>
        <v>-234.0899999999998</v>
      </c>
      <c r="V198" s="5">
        <f t="shared" si="32"/>
        <v>-0.25091107871720092</v>
      </c>
    </row>
    <row r="199" spans="1:22">
      <c r="A199" t="s">
        <v>5387</v>
      </c>
      <c r="B199" t="s">
        <v>5388</v>
      </c>
      <c r="C199" t="s">
        <v>97</v>
      </c>
      <c r="D199" s="6">
        <v>6.57</v>
      </c>
      <c r="E199" s="4">
        <v>1</v>
      </c>
      <c r="F199">
        <v>117</v>
      </c>
      <c r="G199">
        <v>702</v>
      </c>
      <c r="H199" t="s">
        <v>177</v>
      </c>
      <c r="I199" s="2" t="s">
        <v>231</v>
      </c>
      <c r="J199" s="4">
        <f t="shared" si="33"/>
        <v>768.69</v>
      </c>
      <c r="K199">
        <v>98185</v>
      </c>
      <c r="L199" t="s">
        <v>98</v>
      </c>
      <c r="M199" t="s">
        <v>179</v>
      </c>
      <c r="N199" s="6">
        <v>4.1500000000000004</v>
      </c>
      <c r="O199">
        <f t="shared" si="30"/>
        <v>485.55000000000007</v>
      </c>
      <c r="P199" s="5">
        <f t="shared" si="34"/>
        <v>-0.36834094368340942</v>
      </c>
      <c r="Q199" t="s">
        <v>4794</v>
      </c>
      <c r="R199" s="6">
        <v>7.69</v>
      </c>
      <c r="S199">
        <f t="shared" si="35"/>
        <v>117</v>
      </c>
      <c r="T199">
        <f t="shared" si="36"/>
        <v>899.73</v>
      </c>
      <c r="U199">
        <f t="shared" si="31"/>
        <v>197.73000000000002</v>
      </c>
      <c r="V199" s="5">
        <f t="shared" si="32"/>
        <v>0.40722891566265057</v>
      </c>
    </row>
    <row r="200" spans="1:22">
      <c r="A200" t="s">
        <v>5389</v>
      </c>
      <c r="B200" s="1" t="s">
        <v>5390</v>
      </c>
      <c r="C200" t="s">
        <v>117</v>
      </c>
      <c r="D200" s="6">
        <v>12.79</v>
      </c>
      <c r="E200" s="4">
        <v>1</v>
      </c>
      <c r="F200">
        <v>899</v>
      </c>
      <c r="G200">
        <v>11198.08</v>
      </c>
      <c r="H200" t="s">
        <v>248</v>
      </c>
      <c r="I200" s="2" t="s">
        <v>249</v>
      </c>
      <c r="J200" s="4">
        <f t="shared" si="33"/>
        <v>11498.21</v>
      </c>
      <c r="K200" t="s">
        <v>2521</v>
      </c>
      <c r="L200" t="s">
        <v>118</v>
      </c>
      <c r="M200" t="s">
        <v>250</v>
      </c>
      <c r="N200" s="6">
        <v>11.3</v>
      </c>
      <c r="O200">
        <f t="shared" si="30"/>
        <v>10158.700000000001</v>
      </c>
      <c r="P200" s="5">
        <f t="shared" si="34"/>
        <v>-0.11649726348709917</v>
      </c>
      <c r="Q200" s="5" t="s">
        <v>5391</v>
      </c>
      <c r="R200" s="6">
        <v>7.8</v>
      </c>
      <c r="S200">
        <f t="shared" si="35"/>
        <v>899</v>
      </c>
      <c r="T200">
        <f t="shared" si="36"/>
        <v>7012.2</v>
      </c>
      <c r="U200">
        <f t="shared" si="31"/>
        <v>-4185.88</v>
      </c>
      <c r="V200" s="5">
        <f t="shared" si="32"/>
        <v>-0.41204878576983273</v>
      </c>
    </row>
    <row r="201" spans="1:22">
      <c r="A201" t="s">
        <v>5389</v>
      </c>
      <c r="B201" t="s">
        <v>5392</v>
      </c>
      <c r="C201" t="s">
        <v>119</v>
      </c>
      <c r="D201" s="6">
        <v>9.6300000000000008</v>
      </c>
      <c r="E201" s="4">
        <v>1</v>
      </c>
      <c r="F201">
        <v>127</v>
      </c>
      <c r="G201">
        <v>1223.01</v>
      </c>
      <c r="H201" t="s">
        <v>184</v>
      </c>
      <c r="I201" s="2" t="s">
        <v>249</v>
      </c>
      <c r="J201" s="4">
        <f t="shared" si="33"/>
        <v>1223.01</v>
      </c>
      <c r="K201" t="s">
        <v>2521</v>
      </c>
      <c r="L201" t="s">
        <v>118</v>
      </c>
      <c r="M201" t="s">
        <v>250</v>
      </c>
      <c r="N201" s="6">
        <v>6.2777777777777777</v>
      </c>
      <c r="O201">
        <f t="shared" si="30"/>
        <v>797.27777777777771</v>
      </c>
      <c r="P201" s="5">
        <f t="shared" si="34"/>
        <v>-0.34810199607707398</v>
      </c>
      <c r="Q201" s="5" t="s">
        <v>5391</v>
      </c>
      <c r="R201" s="6">
        <v>7.8</v>
      </c>
      <c r="S201">
        <f t="shared" si="35"/>
        <v>127</v>
      </c>
      <c r="T201">
        <f t="shared" si="36"/>
        <v>990.6</v>
      </c>
      <c r="U201">
        <f t="shared" si="31"/>
        <v>-232.40999999999997</v>
      </c>
      <c r="V201" s="5">
        <f t="shared" si="32"/>
        <v>-0.29150442477876104</v>
      </c>
    </row>
    <row r="202" spans="1:22">
      <c r="A202" t="s">
        <v>5393</v>
      </c>
      <c r="B202" t="s">
        <v>5394</v>
      </c>
      <c r="C202" t="s">
        <v>932</v>
      </c>
      <c r="D202" s="6">
        <v>6.86</v>
      </c>
      <c r="E202" s="4">
        <v>1</v>
      </c>
      <c r="F202">
        <v>61</v>
      </c>
      <c r="G202">
        <v>367.83</v>
      </c>
      <c r="H202" t="s">
        <v>177</v>
      </c>
      <c r="I202" s="2" t="s">
        <v>931</v>
      </c>
      <c r="J202" s="4">
        <f t="shared" si="33"/>
        <v>418.46000000000004</v>
      </c>
      <c r="K202">
        <v>98172</v>
      </c>
      <c r="L202" t="s">
        <v>4793</v>
      </c>
      <c r="M202" t="s">
        <v>179</v>
      </c>
      <c r="N202" s="6">
        <v>4.1399999999999997</v>
      </c>
      <c r="O202">
        <f t="shared" si="30"/>
        <v>252.54</v>
      </c>
      <c r="P202" s="5">
        <f t="shared" si="34"/>
        <v>-0.39650145772594758</v>
      </c>
      <c r="Q202" s="5" t="s">
        <v>4794</v>
      </c>
      <c r="R202" s="6">
        <v>7.69</v>
      </c>
      <c r="S202">
        <f t="shared" si="35"/>
        <v>61</v>
      </c>
      <c r="T202">
        <f t="shared" si="36"/>
        <v>469.09000000000003</v>
      </c>
      <c r="U202">
        <f t="shared" si="31"/>
        <v>101.26000000000005</v>
      </c>
      <c r="V202" s="5">
        <f t="shared" si="32"/>
        <v>0.40096618357487945</v>
      </c>
    </row>
    <row r="203" spans="1:22">
      <c r="A203" t="s">
        <v>5395</v>
      </c>
      <c r="B203" t="s">
        <v>5396</v>
      </c>
      <c r="C203" t="s">
        <v>2791</v>
      </c>
      <c r="D203" s="6">
        <v>1</v>
      </c>
      <c r="E203" s="4">
        <v>0</v>
      </c>
      <c r="F203">
        <v>72</v>
      </c>
      <c r="G203">
        <v>242.64</v>
      </c>
      <c r="H203" t="s">
        <v>197</v>
      </c>
      <c r="I203" s="2" t="s">
        <v>2791</v>
      </c>
      <c r="J203" s="4">
        <f t="shared" si="33"/>
        <v>72</v>
      </c>
      <c r="P203" s="5">
        <f t="shared" si="34"/>
        <v>-1</v>
      </c>
      <c r="Q203" t="s">
        <v>5397</v>
      </c>
      <c r="R203" s="6">
        <v>3.2</v>
      </c>
      <c r="S203">
        <f t="shared" si="35"/>
        <v>72</v>
      </c>
      <c r="T203">
        <f t="shared" si="36"/>
        <v>230.4</v>
      </c>
      <c r="U203">
        <f t="shared" si="31"/>
        <v>-12.239999999999981</v>
      </c>
      <c r="V203" s="5" t="e">
        <f t="shared" si="32"/>
        <v>#DIV/0!</v>
      </c>
    </row>
    <row r="204" spans="1:22">
      <c r="A204" t="s">
        <v>5398</v>
      </c>
      <c r="B204" t="s">
        <v>5399</v>
      </c>
      <c r="C204" t="s">
        <v>1503</v>
      </c>
      <c r="D204" s="6">
        <v>23.57</v>
      </c>
      <c r="E204" s="4">
        <v>1</v>
      </c>
      <c r="F204">
        <v>6</v>
      </c>
      <c r="G204">
        <v>150.19</v>
      </c>
      <c r="H204" t="s">
        <v>248</v>
      </c>
      <c r="I204" s="2" t="s">
        <v>244</v>
      </c>
      <c r="J204" s="4">
        <f t="shared" si="33"/>
        <v>141.42000000000002</v>
      </c>
      <c r="K204">
        <v>96142</v>
      </c>
      <c r="L204" t="s">
        <v>110</v>
      </c>
      <c r="M204" t="s">
        <v>168</v>
      </c>
      <c r="N204" s="6">
        <v>19.89</v>
      </c>
      <c r="O204">
        <f t="shared" ref="O204:O209" si="37">N204*F204</f>
        <v>119.34</v>
      </c>
      <c r="P204" s="5">
        <f t="shared" si="34"/>
        <v>-0.15613067458633864</v>
      </c>
      <c r="Q204" s="5" t="s">
        <v>4840</v>
      </c>
      <c r="R204" s="6">
        <v>32.659999999999997</v>
      </c>
      <c r="S204">
        <f t="shared" si="35"/>
        <v>6</v>
      </c>
      <c r="T204">
        <f t="shared" si="36"/>
        <v>195.95999999999998</v>
      </c>
      <c r="U204">
        <f t="shared" si="31"/>
        <v>45.769999999999982</v>
      </c>
      <c r="V204" s="5">
        <f t="shared" si="32"/>
        <v>0.38352605999664807</v>
      </c>
    </row>
    <row r="205" spans="1:22">
      <c r="A205" t="s">
        <v>5398</v>
      </c>
      <c r="B205" t="s">
        <v>5399</v>
      </c>
      <c r="C205" t="s">
        <v>109</v>
      </c>
      <c r="D205" s="6">
        <v>2.79</v>
      </c>
      <c r="E205" s="4">
        <v>1</v>
      </c>
      <c r="F205">
        <v>260</v>
      </c>
      <c r="G205">
        <v>701.06</v>
      </c>
      <c r="H205" t="s">
        <v>197</v>
      </c>
      <c r="I205" s="2" t="s">
        <v>244</v>
      </c>
      <c r="J205" s="4">
        <f t="shared" si="33"/>
        <v>725.4</v>
      </c>
      <c r="K205">
        <v>96142</v>
      </c>
      <c r="L205" t="s">
        <v>110</v>
      </c>
      <c r="M205" t="s">
        <v>168</v>
      </c>
      <c r="N205" s="6">
        <v>2.21</v>
      </c>
      <c r="O205">
        <f t="shared" si="37"/>
        <v>574.6</v>
      </c>
      <c r="P205" s="5">
        <f t="shared" si="34"/>
        <v>-0.20788530465949814</v>
      </c>
      <c r="Q205" s="5" t="s">
        <v>5400</v>
      </c>
      <c r="R205" s="6">
        <v>3.26</v>
      </c>
      <c r="S205">
        <f t="shared" si="35"/>
        <v>260</v>
      </c>
      <c r="T205">
        <f t="shared" si="36"/>
        <v>847.59999999999991</v>
      </c>
      <c r="U205">
        <f t="shared" si="31"/>
        <v>146.53999999999996</v>
      </c>
      <c r="V205" s="5">
        <f t="shared" si="32"/>
        <v>0.25502958579881652</v>
      </c>
    </row>
    <row r="206" spans="1:22">
      <c r="A206" t="s">
        <v>5401</v>
      </c>
      <c r="B206" t="s">
        <v>5402</v>
      </c>
      <c r="C206" t="s">
        <v>304</v>
      </c>
      <c r="D206" s="6">
        <v>0.93</v>
      </c>
      <c r="E206" s="4">
        <v>1</v>
      </c>
      <c r="F206">
        <v>1</v>
      </c>
      <c r="G206">
        <v>0.93</v>
      </c>
      <c r="H206" t="s">
        <v>197</v>
      </c>
      <c r="I206" s="2" t="s">
        <v>303</v>
      </c>
      <c r="J206" s="4">
        <f t="shared" si="33"/>
        <v>0.93</v>
      </c>
      <c r="K206">
        <v>96238</v>
      </c>
      <c r="L206" t="s">
        <v>1832</v>
      </c>
      <c r="M206" t="s">
        <v>168</v>
      </c>
      <c r="N206" s="6">
        <v>0.63</v>
      </c>
      <c r="O206">
        <f t="shared" si="37"/>
        <v>0.63</v>
      </c>
      <c r="P206" s="5">
        <f t="shared" si="34"/>
        <v>-0.32258064516129037</v>
      </c>
      <c r="Q206" t="s">
        <v>5403</v>
      </c>
      <c r="R206" s="6">
        <v>0.57999999999999996</v>
      </c>
      <c r="S206">
        <f t="shared" si="35"/>
        <v>1</v>
      </c>
      <c r="T206">
        <f t="shared" si="36"/>
        <v>0.57999999999999996</v>
      </c>
      <c r="U206">
        <f t="shared" si="31"/>
        <v>-0.35000000000000009</v>
      </c>
      <c r="V206" s="5">
        <f t="shared" si="32"/>
        <v>-0.55555555555555569</v>
      </c>
    </row>
    <row r="207" spans="1:22">
      <c r="A207" t="s">
        <v>5404</v>
      </c>
      <c r="B207" t="s">
        <v>5405</v>
      </c>
      <c r="C207" t="s">
        <v>132</v>
      </c>
      <c r="D207" s="6">
        <v>20.71</v>
      </c>
      <c r="E207" s="4">
        <v>1</v>
      </c>
      <c r="F207">
        <v>54</v>
      </c>
      <c r="G207">
        <v>1118.3399999999999</v>
      </c>
      <c r="H207" t="s">
        <v>184</v>
      </c>
      <c r="I207" s="2" t="s">
        <v>132</v>
      </c>
      <c r="J207" s="4">
        <f t="shared" si="33"/>
        <v>1118.3400000000001</v>
      </c>
      <c r="K207" t="s">
        <v>132</v>
      </c>
      <c r="L207" t="s">
        <v>133</v>
      </c>
      <c r="M207" t="s">
        <v>206</v>
      </c>
      <c r="N207" s="6">
        <v>27.93</v>
      </c>
      <c r="O207">
        <f t="shared" si="37"/>
        <v>1508.22</v>
      </c>
      <c r="P207" s="5">
        <f t="shared" si="34"/>
        <v>0.34862385321100903</v>
      </c>
      <c r="Q207" s="5" t="s">
        <v>5406</v>
      </c>
      <c r="R207" s="6">
        <v>18.23</v>
      </c>
      <c r="S207">
        <f t="shared" si="35"/>
        <v>54</v>
      </c>
      <c r="T207">
        <f t="shared" si="36"/>
        <v>984.42000000000007</v>
      </c>
      <c r="U207">
        <f t="shared" si="31"/>
        <v>-133.91999999999985</v>
      </c>
      <c r="V207" s="5">
        <f t="shared" si="32"/>
        <v>-8.8793412101682678E-2</v>
      </c>
    </row>
    <row r="208" spans="1:22">
      <c r="A208" t="s">
        <v>5407</v>
      </c>
      <c r="B208" t="s">
        <v>5408</v>
      </c>
      <c r="C208" t="s">
        <v>310</v>
      </c>
      <c r="D208" s="6">
        <v>0.79</v>
      </c>
      <c r="E208" s="4">
        <v>1</v>
      </c>
      <c r="F208">
        <v>85</v>
      </c>
      <c r="G208">
        <v>64.89</v>
      </c>
      <c r="H208" t="s">
        <v>197</v>
      </c>
      <c r="I208" s="2" t="s">
        <v>309</v>
      </c>
      <c r="J208" s="4">
        <f t="shared" si="33"/>
        <v>67.150000000000006</v>
      </c>
      <c r="K208">
        <v>96144</v>
      </c>
      <c r="L208" t="s">
        <v>4842</v>
      </c>
      <c r="M208" t="s">
        <v>229</v>
      </c>
      <c r="N208" s="6">
        <v>0.66700000000000004</v>
      </c>
      <c r="O208">
        <f t="shared" si="37"/>
        <v>56.695</v>
      </c>
      <c r="P208" s="5">
        <f t="shared" si="34"/>
        <v>-0.15569620253164565</v>
      </c>
      <c r="Q208" s="5" t="s">
        <v>4843</v>
      </c>
      <c r="R208" s="6">
        <v>0.71</v>
      </c>
      <c r="S208">
        <f t="shared" si="35"/>
        <v>85</v>
      </c>
      <c r="T208">
        <f t="shared" si="36"/>
        <v>60.349999999999994</v>
      </c>
      <c r="U208">
        <f t="shared" si="31"/>
        <v>-4.5400000000000063</v>
      </c>
      <c r="V208" s="5">
        <f t="shared" si="32"/>
        <v>-8.0077608254696286E-2</v>
      </c>
    </row>
    <row r="209" spans="1:22">
      <c r="A209" t="s">
        <v>5409</v>
      </c>
      <c r="B209" t="s">
        <v>5410</v>
      </c>
      <c r="C209" t="s">
        <v>95</v>
      </c>
      <c r="D209" s="6">
        <v>12.79</v>
      </c>
      <c r="E209" s="4">
        <v>1</v>
      </c>
      <c r="F209">
        <v>147</v>
      </c>
      <c r="G209">
        <v>1880.13</v>
      </c>
      <c r="H209" t="s">
        <v>197</v>
      </c>
      <c r="I209" s="2" t="s">
        <v>228</v>
      </c>
      <c r="J209" s="4">
        <f t="shared" si="33"/>
        <v>1880.1299999999999</v>
      </c>
      <c r="K209">
        <v>97099</v>
      </c>
      <c r="L209" t="s">
        <v>96</v>
      </c>
      <c r="M209" t="s">
        <v>229</v>
      </c>
      <c r="N209" s="6">
        <v>12.88</v>
      </c>
      <c r="O209">
        <f t="shared" si="37"/>
        <v>1893.3600000000001</v>
      </c>
      <c r="P209" s="5">
        <f t="shared" si="34"/>
        <v>7.0367474589524371E-3</v>
      </c>
      <c r="Q209" s="5" t="s">
        <v>5411</v>
      </c>
      <c r="R209" s="6">
        <v>9.33</v>
      </c>
      <c r="S209">
        <f t="shared" si="35"/>
        <v>147</v>
      </c>
      <c r="T209">
        <f t="shared" si="36"/>
        <v>1371.51</v>
      </c>
      <c r="U209">
        <f t="shared" si="31"/>
        <v>-508.62000000000012</v>
      </c>
      <c r="V209" s="5">
        <f t="shared" si="32"/>
        <v>-0.26863354037267084</v>
      </c>
    </row>
    <row r="210" spans="1:22">
      <c r="A210" t="s">
        <v>5412</v>
      </c>
      <c r="B210" t="s">
        <v>5413</v>
      </c>
      <c r="C210" t="s">
        <v>318</v>
      </c>
      <c r="D210" s="6">
        <v>1</v>
      </c>
      <c r="E210" s="4">
        <v>0</v>
      </c>
      <c r="F210">
        <v>25</v>
      </c>
      <c r="G210">
        <v>25</v>
      </c>
      <c r="H210" t="s">
        <v>197</v>
      </c>
      <c r="I210" s="2" t="s">
        <v>317</v>
      </c>
      <c r="J210" s="4">
        <f t="shared" si="33"/>
        <v>25</v>
      </c>
      <c r="P210" s="5">
        <f t="shared" si="34"/>
        <v>-1</v>
      </c>
      <c r="Q210" s="5" t="s">
        <v>5414</v>
      </c>
      <c r="R210" s="6">
        <v>0.67</v>
      </c>
      <c r="S210">
        <f t="shared" si="35"/>
        <v>25</v>
      </c>
      <c r="T210">
        <f t="shared" si="36"/>
        <v>16.75</v>
      </c>
      <c r="U210">
        <f t="shared" si="31"/>
        <v>-8.25</v>
      </c>
      <c r="V210" s="5" t="e">
        <f t="shared" si="32"/>
        <v>#DIV/0!</v>
      </c>
    </row>
    <row r="211" spans="1:22">
      <c r="A211" t="s">
        <v>5415</v>
      </c>
      <c r="B211" t="s">
        <v>5416</v>
      </c>
      <c r="C211" t="s">
        <v>1231</v>
      </c>
      <c r="D211" s="6">
        <v>19.29</v>
      </c>
      <c r="E211" s="4">
        <v>1</v>
      </c>
      <c r="F211">
        <v>1</v>
      </c>
      <c r="G211">
        <v>15.63</v>
      </c>
      <c r="H211" t="s">
        <v>248</v>
      </c>
      <c r="I211" s="2" t="s">
        <v>442</v>
      </c>
      <c r="J211" s="4">
        <f t="shared" si="33"/>
        <v>19.29</v>
      </c>
      <c r="K211">
        <v>96154</v>
      </c>
      <c r="L211" t="s">
        <v>5417</v>
      </c>
      <c r="M211" t="s">
        <v>168</v>
      </c>
      <c r="N211" s="6">
        <v>15.209999999999999</v>
      </c>
      <c r="O211">
        <f>N211*F211</f>
        <v>15.209999999999999</v>
      </c>
      <c r="P211" s="5">
        <f t="shared" si="34"/>
        <v>-0.21150855365474341</v>
      </c>
      <c r="Q211" s="5" t="s">
        <v>5418</v>
      </c>
      <c r="R211" s="6">
        <v>23.89</v>
      </c>
      <c r="S211">
        <f t="shared" si="35"/>
        <v>1</v>
      </c>
      <c r="T211">
        <f t="shared" si="36"/>
        <v>23.89</v>
      </c>
      <c r="U211">
        <f t="shared" si="31"/>
        <v>8.26</v>
      </c>
      <c r="V211" s="5">
        <f t="shared" si="32"/>
        <v>0.54306377383300464</v>
      </c>
    </row>
    <row r="212" spans="1:22">
      <c r="A212" t="s">
        <v>5415</v>
      </c>
      <c r="B212" t="s">
        <v>5416</v>
      </c>
      <c r="C212" t="s">
        <v>443</v>
      </c>
      <c r="D212" s="6">
        <v>2.21</v>
      </c>
      <c r="E212" s="4">
        <v>1</v>
      </c>
      <c r="F212">
        <v>12</v>
      </c>
      <c r="G212">
        <v>23.52</v>
      </c>
      <c r="H212" t="s">
        <v>197</v>
      </c>
      <c r="I212" s="2" t="s">
        <v>442</v>
      </c>
      <c r="J212" s="4">
        <f t="shared" si="33"/>
        <v>26.52</v>
      </c>
      <c r="K212">
        <v>96154</v>
      </c>
      <c r="L212" t="s">
        <v>5417</v>
      </c>
      <c r="M212" t="s">
        <v>168</v>
      </c>
      <c r="N212" s="6">
        <v>1.69</v>
      </c>
      <c r="O212">
        <f>N212*F212</f>
        <v>20.28</v>
      </c>
      <c r="P212" s="5">
        <f t="shared" si="34"/>
        <v>-0.23529411764705876</v>
      </c>
      <c r="Q212" s="5" t="s">
        <v>5419</v>
      </c>
      <c r="R212" s="6">
        <v>2.66</v>
      </c>
      <c r="S212">
        <f t="shared" si="35"/>
        <v>12</v>
      </c>
      <c r="T212">
        <f t="shared" si="36"/>
        <v>31.92</v>
      </c>
      <c r="U212">
        <f t="shared" si="31"/>
        <v>8.4000000000000021</v>
      </c>
      <c r="V212" s="5">
        <f t="shared" si="32"/>
        <v>0.41420118343195272</v>
      </c>
    </row>
    <row r="213" spans="1:22">
      <c r="A213" t="s">
        <v>5420</v>
      </c>
      <c r="B213" t="s">
        <v>5413</v>
      </c>
      <c r="C213" t="s">
        <v>1119</v>
      </c>
      <c r="D213" s="6">
        <v>12.16</v>
      </c>
      <c r="E213" s="4">
        <v>1</v>
      </c>
      <c r="F213">
        <v>11</v>
      </c>
      <c r="G213">
        <v>133.76</v>
      </c>
      <c r="H213" t="s">
        <v>4855</v>
      </c>
      <c r="I213" s="2" t="s">
        <v>317</v>
      </c>
      <c r="J213" s="4">
        <f t="shared" si="33"/>
        <v>133.76</v>
      </c>
      <c r="K213">
        <v>96150</v>
      </c>
      <c r="L213" t="s">
        <v>4854</v>
      </c>
      <c r="M213" t="s">
        <v>168</v>
      </c>
      <c r="N213" s="6">
        <v>18.2</v>
      </c>
      <c r="O213">
        <f>N213*F213</f>
        <v>200.2</v>
      </c>
      <c r="P213" s="5">
        <f t="shared" si="34"/>
        <v>0.49671052631578949</v>
      </c>
      <c r="Q213" s="5" t="s">
        <v>4856</v>
      </c>
      <c r="R213" s="6">
        <v>13.22</v>
      </c>
      <c r="S213">
        <f t="shared" si="35"/>
        <v>11</v>
      </c>
      <c r="T213">
        <f t="shared" si="36"/>
        <v>145.42000000000002</v>
      </c>
      <c r="U213">
        <f t="shared" si="31"/>
        <v>11.660000000000025</v>
      </c>
      <c r="V213" s="5">
        <f t="shared" si="32"/>
        <v>5.8241758241758368E-2</v>
      </c>
    </row>
    <row r="214" spans="1:22">
      <c r="A214" t="s">
        <v>5420</v>
      </c>
      <c r="B214" t="s">
        <v>5413</v>
      </c>
      <c r="C214" t="s">
        <v>318</v>
      </c>
      <c r="D214" s="6">
        <v>1</v>
      </c>
      <c r="E214" s="4">
        <v>0</v>
      </c>
      <c r="F214">
        <v>9</v>
      </c>
      <c r="G214">
        <v>9</v>
      </c>
      <c r="H214" t="s">
        <v>197</v>
      </c>
      <c r="I214" s="2" t="s">
        <v>317</v>
      </c>
      <c r="J214" s="4">
        <f t="shared" si="33"/>
        <v>9</v>
      </c>
      <c r="P214" s="5">
        <f t="shared" si="34"/>
        <v>-1</v>
      </c>
      <c r="Q214" s="5" t="s">
        <v>5414</v>
      </c>
      <c r="R214" s="6">
        <v>0.67</v>
      </c>
      <c r="S214">
        <f t="shared" si="35"/>
        <v>9</v>
      </c>
      <c r="T214">
        <f t="shared" si="36"/>
        <v>6.03</v>
      </c>
      <c r="U214">
        <f t="shared" si="31"/>
        <v>-2.9699999999999998</v>
      </c>
      <c r="V214" s="5" t="e">
        <f t="shared" si="32"/>
        <v>#DIV/0!</v>
      </c>
    </row>
    <row r="215" spans="1:22" hidden="1">
      <c r="A215" t="s">
        <v>5421</v>
      </c>
      <c r="B215" t="s">
        <v>5422</v>
      </c>
      <c r="C215" t="s">
        <v>2548</v>
      </c>
      <c r="D215" s="4">
        <v>1.07</v>
      </c>
      <c r="E215" s="4">
        <v>1</v>
      </c>
      <c r="F215">
        <v>7</v>
      </c>
      <c r="G215">
        <v>6.73</v>
      </c>
      <c r="H215" t="s">
        <v>195</v>
      </c>
      <c r="I215" s="2" t="s">
        <v>2548</v>
      </c>
      <c r="J215" s="4">
        <f t="shared" si="33"/>
        <v>7.49</v>
      </c>
      <c r="K215" t="e">
        <v>#N/A</v>
      </c>
      <c r="L215" t="e">
        <v>#N/A</v>
      </c>
      <c r="M215" t="e">
        <v>#N/A</v>
      </c>
      <c r="N215" t="e">
        <v>#N/A</v>
      </c>
      <c r="O215" t="e">
        <f t="shared" ref="O215:O237" si="38">N215*F215</f>
        <v>#N/A</v>
      </c>
      <c r="Q215" t="s">
        <v>5414</v>
      </c>
      <c r="R215">
        <v>0.67</v>
      </c>
      <c r="S215">
        <f t="shared" si="35"/>
        <v>7</v>
      </c>
      <c r="T215">
        <f t="shared" si="36"/>
        <v>4.6900000000000004</v>
      </c>
      <c r="U215">
        <f t="shared" si="31"/>
        <v>-2.04</v>
      </c>
      <c r="V215" s="5" t="e">
        <f t="shared" si="32"/>
        <v>#N/A</v>
      </c>
    </row>
    <row r="216" spans="1:22" hidden="1">
      <c r="A216" t="s">
        <v>5421</v>
      </c>
      <c r="B216" t="s">
        <v>5422</v>
      </c>
      <c r="C216" t="s">
        <v>2546</v>
      </c>
      <c r="D216" s="4">
        <v>2.71</v>
      </c>
      <c r="E216" s="4">
        <v>1</v>
      </c>
      <c r="F216">
        <v>1</v>
      </c>
      <c r="G216">
        <v>2.39</v>
      </c>
      <c r="H216" t="s">
        <v>197</v>
      </c>
      <c r="I216" s="2" t="s">
        <v>2548</v>
      </c>
      <c r="J216" s="4">
        <f t="shared" si="33"/>
        <v>2.71</v>
      </c>
      <c r="K216" t="e">
        <v>#N/A</v>
      </c>
      <c r="L216" t="e">
        <v>#N/A</v>
      </c>
      <c r="M216" t="e">
        <v>#N/A</v>
      </c>
      <c r="N216" t="e">
        <v>#N/A</v>
      </c>
      <c r="O216" t="e">
        <f t="shared" si="38"/>
        <v>#N/A</v>
      </c>
      <c r="Q216" t="s">
        <v>5414</v>
      </c>
      <c r="R216">
        <v>0.67</v>
      </c>
      <c r="S216">
        <f t="shared" si="35"/>
        <v>1</v>
      </c>
      <c r="T216">
        <f t="shared" si="36"/>
        <v>0.67</v>
      </c>
      <c r="U216">
        <f t="shared" si="31"/>
        <v>-1.7200000000000002</v>
      </c>
      <c r="V216" s="5" t="e">
        <f t="shared" si="32"/>
        <v>#N/A</v>
      </c>
    </row>
    <row r="217" spans="1:22">
      <c r="A217" t="s">
        <v>5423</v>
      </c>
      <c r="B217" t="s">
        <v>5424</v>
      </c>
      <c r="C217" t="s">
        <v>556</v>
      </c>
      <c r="D217" s="6">
        <v>4.1100000000000003</v>
      </c>
      <c r="E217" s="4">
        <v>1</v>
      </c>
      <c r="F217">
        <v>11</v>
      </c>
      <c r="G217">
        <v>45.21</v>
      </c>
      <c r="H217" t="s">
        <v>4859</v>
      </c>
      <c r="I217" s="2" t="s">
        <v>555</v>
      </c>
      <c r="J217" s="4">
        <f t="shared" si="33"/>
        <v>45.21</v>
      </c>
      <c r="K217">
        <v>96151</v>
      </c>
      <c r="L217" t="s">
        <v>4858</v>
      </c>
      <c r="M217" t="s">
        <v>168</v>
      </c>
      <c r="N217" s="6">
        <v>3.32</v>
      </c>
      <c r="O217">
        <f t="shared" si="38"/>
        <v>36.519999999999996</v>
      </c>
      <c r="P217" s="5">
        <f>(O217-J217)/J217</f>
        <v>-0.19221411192214122</v>
      </c>
      <c r="Q217" s="5" t="s">
        <v>4860</v>
      </c>
      <c r="R217" s="6">
        <v>4.26</v>
      </c>
      <c r="S217">
        <f t="shared" si="35"/>
        <v>11</v>
      </c>
      <c r="T217">
        <f t="shared" si="36"/>
        <v>46.86</v>
      </c>
      <c r="U217">
        <f t="shared" si="31"/>
        <v>1.6499999999999986</v>
      </c>
      <c r="V217" s="5">
        <f t="shared" si="32"/>
        <v>4.518072289156623E-2</v>
      </c>
    </row>
    <row r="218" spans="1:22" hidden="1">
      <c r="A218" t="s">
        <v>5425</v>
      </c>
      <c r="B218" t="s">
        <v>5426</v>
      </c>
      <c r="C218" t="s">
        <v>2063</v>
      </c>
      <c r="D218" s="4">
        <v>37.130000000000003</v>
      </c>
      <c r="E218" s="4">
        <v>1</v>
      </c>
      <c r="F218">
        <v>29</v>
      </c>
      <c r="G218">
        <v>1013.23</v>
      </c>
      <c r="H218" t="s">
        <v>5427</v>
      </c>
      <c r="I218" s="2">
        <v>504514</v>
      </c>
      <c r="J218" s="4">
        <f t="shared" si="33"/>
        <v>1076.77</v>
      </c>
      <c r="K218" t="e">
        <v>#N/A</v>
      </c>
      <c r="L218" t="e">
        <v>#N/A</v>
      </c>
      <c r="M218" t="e">
        <v>#N/A</v>
      </c>
      <c r="N218" t="e">
        <v>#N/A</v>
      </c>
      <c r="O218" t="e">
        <f t="shared" si="38"/>
        <v>#N/A</v>
      </c>
      <c r="Q218" s="5"/>
      <c r="R218" t="e">
        <v>#N/A</v>
      </c>
      <c r="S218">
        <f t="shared" si="35"/>
        <v>29</v>
      </c>
      <c r="T218" t="e">
        <f t="shared" si="36"/>
        <v>#N/A</v>
      </c>
      <c r="U218" t="e">
        <f t="shared" si="31"/>
        <v>#N/A</v>
      </c>
      <c r="V218" s="5" t="e">
        <f t="shared" si="32"/>
        <v>#N/A</v>
      </c>
    </row>
    <row r="219" spans="1:22" hidden="1">
      <c r="A219" t="s">
        <v>5428</v>
      </c>
      <c r="B219" t="s">
        <v>5429</v>
      </c>
      <c r="C219" t="s">
        <v>654</v>
      </c>
      <c r="D219" s="4">
        <v>4.79</v>
      </c>
      <c r="E219" s="4">
        <v>1</v>
      </c>
      <c r="F219">
        <v>18</v>
      </c>
      <c r="G219">
        <v>77.42</v>
      </c>
      <c r="H219" t="s">
        <v>197</v>
      </c>
      <c r="I219" s="2" t="s">
        <v>654</v>
      </c>
      <c r="J219" s="4">
        <f t="shared" si="33"/>
        <v>86.22</v>
      </c>
      <c r="K219" t="e">
        <v>#N/A</v>
      </c>
      <c r="L219" t="e">
        <v>#N/A</v>
      </c>
      <c r="M219" t="e">
        <v>#N/A</v>
      </c>
      <c r="N219" t="e">
        <v>#N/A</v>
      </c>
      <c r="O219" t="e">
        <f t="shared" si="38"/>
        <v>#N/A</v>
      </c>
      <c r="Q219" s="5"/>
      <c r="R219" t="e">
        <v>#N/A</v>
      </c>
      <c r="S219">
        <f t="shared" si="35"/>
        <v>18</v>
      </c>
      <c r="T219" t="e">
        <f t="shared" si="36"/>
        <v>#N/A</v>
      </c>
      <c r="U219" t="e">
        <f t="shared" si="31"/>
        <v>#N/A</v>
      </c>
      <c r="V219" s="5" t="e">
        <f t="shared" si="32"/>
        <v>#N/A</v>
      </c>
    </row>
    <row r="220" spans="1:22">
      <c r="A220" t="s">
        <v>5430</v>
      </c>
      <c r="B220" t="s">
        <v>5431</v>
      </c>
      <c r="C220" t="s">
        <v>639</v>
      </c>
      <c r="D220" s="6">
        <v>2.63</v>
      </c>
      <c r="E220" s="4">
        <v>1</v>
      </c>
      <c r="F220">
        <v>33</v>
      </c>
      <c r="G220">
        <v>86.1</v>
      </c>
      <c r="H220" t="s">
        <v>197</v>
      </c>
      <c r="I220" s="2" t="s">
        <v>638</v>
      </c>
      <c r="J220" s="4">
        <f t="shared" si="33"/>
        <v>86.789999999999992</v>
      </c>
      <c r="K220">
        <v>96032</v>
      </c>
      <c r="L220" t="s">
        <v>4726</v>
      </c>
      <c r="M220" t="s">
        <v>168</v>
      </c>
      <c r="N220" s="6">
        <v>2.1</v>
      </c>
      <c r="O220">
        <f t="shared" si="38"/>
        <v>69.3</v>
      </c>
      <c r="P220" s="5">
        <f t="shared" ref="P220:P226" si="39">(O220-J220)/J220</f>
        <v>-0.20152091254752846</v>
      </c>
      <c r="Q220" s="5" t="s">
        <v>4727</v>
      </c>
      <c r="R220" s="6">
        <v>3.28</v>
      </c>
      <c r="S220">
        <f t="shared" si="35"/>
        <v>33</v>
      </c>
      <c r="T220">
        <f t="shared" si="36"/>
        <v>108.24</v>
      </c>
      <c r="U220">
        <f t="shared" si="31"/>
        <v>22.14</v>
      </c>
      <c r="V220" s="5">
        <f t="shared" si="32"/>
        <v>0.31948051948051948</v>
      </c>
    </row>
    <row r="221" spans="1:22">
      <c r="A221" t="s">
        <v>5432</v>
      </c>
      <c r="B221" t="s">
        <v>5433</v>
      </c>
      <c r="C221" t="s">
        <v>1720</v>
      </c>
      <c r="D221" s="6">
        <v>33.57</v>
      </c>
      <c r="E221" s="4">
        <v>1</v>
      </c>
      <c r="F221">
        <v>3</v>
      </c>
      <c r="G221">
        <v>100.71</v>
      </c>
      <c r="H221" t="s">
        <v>195</v>
      </c>
      <c r="I221" s="2" t="s">
        <v>543</v>
      </c>
      <c r="J221" s="4">
        <f t="shared" si="33"/>
        <v>100.71000000000001</v>
      </c>
      <c r="K221">
        <v>96051</v>
      </c>
      <c r="L221" t="s">
        <v>4819</v>
      </c>
      <c r="M221" t="s">
        <v>4820</v>
      </c>
      <c r="N221" s="6">
        <v>45.5</v>
      </c>
      <c r="O221">
        <f t="shared" si="38"/>
        <v>136.5</v>
      </c>
      <c r="P221" s="5">
        <f t="shared" si="39"/>
        <v>0.35537682454572522</v>
      </c>
      <c r="Q221" s="5" t="s">
        <v>4823</v>
      </c>
      <c r="R221" s="6">
        <v>43.28</v>
      </c>
      <c r="S221">
        <f t="shared" si="35"/>
        <v>3</v>
      </c>
      <c r="T221">
        <f t="shared" si="36"/>
        <v>129.84</v>
      </c>
      <c r="U221">
        <f t="shared" si="31"/>
        <v>29.13000000000001</v>
      </c>
      <c r="V221" s="5">
        <f t="shared" si="32"/>
        <v>0.21340659340659349</v>
      </c>
    </row>
    <row r="222" spans="1:22">
      <c r="A222" t="s">
        <v>5432</v>
      </c>
      <c r="B222" t="s">
        <v>5433</v>
      </c>
      <c r="C222" t="s">
        <v>544</v>
      </c>
      <c r="D222" s="6">
        <v>4.21</v>
      </c>
      <c r="E222" s="4">
        <v>1</v>
      </c>
      <c r="F222">
        <v>113</v>
      </c>
      <c r="G222">
        <v>477.44</v>
      </c>
      <c r="H222" t="s">
        <v>197</v>
      </c>
      <c r="I222" s="2" t="s">
        <v>543</v>
      </c>
      <c r="J222" s="4">
        <f t="shared" si="33"/>
        <v>475.73</v>
      </c>
      <c r="K222">
        <v>96051</v>
      </c>
      <c r="L222" t="s">
        <v>4819</v>
      </c>
      <c r="M222" t="s">
        <v>4820</v>
      </c>
      <c r="N222" s="6">
        <v>4.55</v>
      </c>
      <c r="O222">
        <f t="shared" si="38"/>
        <v>514.15</v>
      </c>
      <c r="P222" s="5">
        <f t="shared" si="39"/>
        <v>8.0760095011876393E-2</v>
      </c>
      <c r="Q222" t="s">
        <v>4821</v>
      </c>
      <c r="R222" s="6">
        <v>2.81</v>
      </c>
      <c r="S222">
        <f t="shared" si="35"/>
        <v>113</v>
      </c>
      <c r="T222">
        <f t="shared" si="36"/>
        <v>317.53000000000003</v>
      </c>
      <c r="U222">
        <f t="shared" si="31"/>
        <v>-159.90999999999997</v>
      </c>
      <c r="V222" s="5">
        <f t="shared" si="32"/>
        <v>-0.31101818535446851</v>
      </c>
    </row>
    <row r="223" spans="1:22">
      <c r="A223" t="s">
        <v>5434</v>
      </c>
      <c r="B223" t="s">
        <v>5435</v>
      </c>
      <c r="C223" t="s">
        <v>1103</v>
      </c>
      <c r="D223" s="6">
        <v>13.37</v>
      </c>
      <c r="E223" s="4">
        <v>1</v>
      </c>
      <c r="F223">
        <v>25</v>
      </c>
      <c r="G223">
        <v>344.35</v>
      </c>
      <c r="H223" t="s">
        <v>195</v>
      </c>
      <c r="I223" s="2" t="s">
        <v>383</v>
      </c>
      <c r="J223" s="4">
        <f t="shared" si="33"/>
        <v>334.25</v>
      </c>
      <c r="K223">
        <v>96155</v>
      </c>
      <c r="L223" t="s">
        <v>4790</v>
      </c>
      <c r="M223" t="s">
        <v>245</v>
      </c>
      <c r="N223" s="6">
        <v>11.97</v>
      </c>
      <c r="O223">
        <f t="shared" si="38"/>
        <v>299.25</v>
      </c>
      <c r="P223" s="5">
        <f t="shared" si="39"/>
        <v>-0.10471204188481675</v>
      </c>
      <c r="Q223" t="s">
        <v>4791</v>
      </c>
      <c r="R223" s="6">
        <v>14.55</v>
      </c>
      <c r="S223">
        <f t="shared" si="35"/>
        <v>25</v>
      </c>
      <c r="T223">
        <f t="shared" si="36"/>
        <v>363.75</v>
      </c>
      <c r="U223">
        <f t="shared" si="31"/>
        <v>19.399999999999977</v>
      </c>
      <c r="V223" s="5">
        <f t="shared" si="32"/>
        <v>6.4828738512948958E-2</v>
      </c>
    </row>
    <row r="224" spans="1:22">
      <c r="A224" t="s">
        <v>5434</v>
      </c>
      <c r="B224" t="s">
        <v>5436</v>
      </c>
      <c r="C224" t="s">
        <v>384</v>
      </c>
      <c r="D224" s="6">
        <v>2</v>
      </c>
      <c r="E224" s="4">
        <v>1</v>
      </c>
      <c r="F224">
        <v>176</v>
      </c>
      <c r="G224">
        <v>347.81</v>
      </c>
      <c r="H224" t="s">
        <v>197</v>
      </c>
      <c r="I224" s="2" t="s">
        <v>383</v>
      </c>
      <c r="J224" s="4">
        <f t="shared" si="33"/>
        <v>352</v>
      </c>
      <c r="K224">
        <v>96155</v>
      </c>
      <c r="L224" t="s">
        <v>4790</v>
      </c>
      <c r="M224" t="s">
        <v>245</v>
      </c>
      <c r="N224" s="6">
        <f>11.97/10</f>
        <v>1.1970000000000001</v>
      </c>
      <c r="O224">
        <f t="shared" si="38"/>
        <v>210.67200000000003</v>
      </c>
      <c r="P224" s="5">
        <f t="shared" si="39"/>
        <v>-0.40149999999999991</v>
      </c>
      <c r="Q224" t="s">
        <v>5437</v>
      </c>
      <c r="R224" s="6">
        <v>1.46</v>
      </c>
      <c r="S224">
        <f t="shared" si="35"/>
        <v>176</v>
      </c>
      <c r="T224">
        <f t="shared" si="36"/>
        <v>256.95999999999998</v>
      </c>
      <c r="U224">
        <f t="shared" si="31"/>
        <v>-90.850000000000023</v>
      </c>
      <c r="V224" s="5">
        <f t="shared" si="32"/>
        <v>-0.43123908255487209</v>
      </c>
    </row>
    <row r="225" spans="1:22">
      <c r="A225" t="s">
        <v>5438</v>
      </c>
      <c r="B225" t="s">
        <v>5439</v>
      </c>
      <c r="C225" t="s">
        <v>813</v>
      </c>
      <c r="D225" s="6">
        <v>6.86</v>
      </c>
      <c r="E225" s="4">
        <v>1</v>
      </c>
      <c r="F225">
        <v>71</v>
      </c>
      <c r="G225">
        <v>469.57</v>
      </c>
      <c r="H225" t="s">
        <v>197</v>
      </c>
      <c r="I225" s="2" t="s">
        <v>812</v>
      </c>
      <c r="J225" s="4">
        <f t="shared" si="33"/>
        <v>487.06</v>
      </c>
      <c r="K225">
        <v>96138</v>
      </c>
      <c r="L225" t="s">
        <v>4834</v>
      </c>
      <c r="M225" t="s">
        <v>4825</v>
      </c>
      <c r="N225" s="6">
        <v>3.8560000000000003</v>
      </c>
      <c r="O225">
        <f t="shared" si="38"/>
        <v>273.77600000000001</v>
      </c>
      <c r="P225" s="5">
        <f t="shared" si="39"/>
        <v>-0.43790087463556848</v>
      </c>
      <c r="Q225" s="5" t="s">
        <v>4835</v>
      </c>
      <c r="R225" s="6">
        <v>3.24</v>
      </c>
      <c r="S225">
        <f t="shared" si="35"/>
        <v>71</v>
      </c>
      <c r="T225">
        <f t="shared" si="36"/>
        <v>230.04000000000002</v>
      </c>
      <c r="U225">
        <f t="shared" si="31"/>
        <v>-239.52999999999997</v>
      </c>
      <c r="V225" s="5">
        <f t="shared" si="32"/>
        <v>-0.8749123370930979</v>
      </c>
    </row>
    <row r="226" spans="1:22">
      <c r="A226" t="s">
        <v>5440</v>
      </c>
      <c r="B226" t="s">
        <v>5441</v>
      </c>
      <c r="C226" t="s">
        <v>727</v>
      </c>
      <c r="D226" s="6">
        <v>5.41</v>
      </c>
      <c r="E226" s="4">
        <v>1</v>
      </c>
      <c r="F226">
        <v>1</v>
      </c>
      <c r="G226">
        <v>5</v>
      </c>
      <c r="H226" t="s">
        <v>197</v>
      </c>
      <c r="I226" s="2" t="s">
        <v>726</v>
      </c>
      <c r="J226" s="4">
        <f t="shared" si="33"/>
        <v>5.41</v>
      </c>
      <c r="K226">
        <v>96153</v>
      </c>
      <c r="L226" t="s">
        <v>4862</v>
      </c>
      <c r="M226" t="s">
        <v>168</v>
      </c>
      <c r="N226" s="6">
        <v>4.12</v>
      </c>
      <c r="O226">
        <f t="shared" si="38"/>
        <v>4.12</v>
      </c>
      <c r="P226" s="5">
        <f t="shared" si="39"/>
        <v>-0.23844731977818853</v>
      </c>
      <c r="Q226" s="5" t="s">
        <v>4863</v>
      </c>
      <c r="R226" s="6">
        <v>3.97</v>
      </c>
      <c r="S226">
        <f t="shared" si="35"/>
        <v>1</v>
      </c>
      <c r="T226">
        <f t="shared" si="36"/>
        <v>3.97</v>
      </c>
      <c r="U226">
        <f t="shared" si="31"/>
        <v>-1.0299999999999998</v>
      </c>
      <c r="V226" s="5">
        <f t="shared" si="32"/>
        <v>-0.24999999999999994</v>
      </c>
    </row>
    <row r="227" spans="1:22" hidden="1">
      <c r="A227" t="s">
        <v>5442</v>
      </c>
      <c r="B227" t="s">
        <v>5443</v>
      </c>
      <c r="C227" t="s">
        <v>1305</v>
      </c>
      <c r="D227" s="4">
        <v>18</v>
      </c>
      <c r="E227" s="4">
        <v>1</v>
      </c>
      <c r="F227">
        <v>16</v>
      </c>
      <c r="G227">
        <v>288</v>
      </c>
      <c r="H227" t="s">
        <v>184</v>
      </c>
      <c r="I227" s="2" t="s">
        <v>1304</v>
      </c>
      <c r="J227" s="4">
        <f t="shared" si="33"/>
        <v>288</v>
      </c>
      <c r="K227" t="e">
        <v>#N/A</v>
      </c>
      <c r="L227" t="e">
        <v>#N/A</v>
      </c>
      <c r="M227" t="e">
        <v>#N/A</v>
      </c>
      <c r="N227" t="e">
        <v>#N/A</v>
      </c>
      <c r="O227" t="e">
        <f t="shared" si="38"/>
        <v>#N/A</v>
      </c>
      <c r="Q227" s="5"/>
      <c r="R227" t="e">
        <v>#N/A</v>
      </c>
      <c r="S227">
        <f t="shared" si="35"/>
        <v>16</v>
      </c>
      <c r="T227" t="e">
        <f t="shared" si="36"/>
        <v>#N/A</v>
      </c>
      <c r="U227" t="e">
        <f t="shared" si="31"/>
        <v>#N/A</v>
      </c>
      <c r="V227" s="5" t="e">
        <f t="shared" si="32"/>
        <v>#N/A</v>
      </c>
    </row>
    <row r="228" spans="1:22">
      <c r="A228" t="s">
        <v>5444</v>
      </c>
      <c r="B228" t="s">
        <v>5445</v>
      </c>
      <c r="C228" t="s">
        <v>1615</v>
      </c>
      <c r="D228" s="6">
        <v>24.21</v>
      </c>
      <c r="E228" s="4">
        <v>1</v>
      </c>
      <c r="F228">
        <v>2</v>
      </c>
      <c r="G228">
        <v>48.42</v>
      </c>
      <c r="H228" t="s">
        <v>156</v>
      </c>
      <c r="I228" s="2" t="s">
        <v>1615</v>
      </c>
      <c r="J228" s="4">
        <f t="shared" si="33"/>
        <v>48.42</v>
      </c>
      <c r="K228" t="s">
        <v>1615</v>
      </c>
      <c r="L228" t="s">
        <v>5446</v>
      </c>
      <c r="M228" t="s">
        <v>223</v>
      </c>
      <c r="N228" s="6">
        <v>27.27</v>
      </c>
      <c r="O228">
        <f t="shared" si="38"/>
        <v>54.54</v>
      </c>
      <c r="P228" s="5">
        <f>(O228-J228)/J228</f>
        <v>0.1263940520446096</v>
      </c>
      <c r="Q228" s="5" t="s">
        <v>4864</v>
      </c>
      <c r="R228" s="6">
        <v>32.46</v>
      </c>
      <c r="S228">
        <f t="shared" si="35"/>
        <v>2</v>
      </c>
      <c r="T228">
        <f t="shared" si="36"/>
        <v>64.92</v>
      </c>
      <c r="U228">
        <f t="shared" si="31"/>
        <v>16.5</v>
      </c>
      <c r="V228" s="5">
        <f t="shared" si="32"/>
        <v>0.30253025302530251</v>
      </c>
    </row>
    <row r="229" spans="1:22">
      <c r="A229" t="s">
        <v>5447</v>
      </c>
      <c r="B229" t="s">
        <v>5448</v>
      </c>
      <c r="C229" t="s">
        <v>630</v>
      </c>
      <c r="D229" s="6">
        <v>4.79</v>
      </c>
      <c r="E229" s="4">
        <v>1</v>
      </c>
      <c r="F229">
        <v>116</v>
      </c>
      <c r="G229">
        <v>511.58</v>
      </c>
      <c r="H229" t="s">
        <v>197</v>
      </c>
      <c r="I229" s="2" t="s">
        <v>254</v>
      </c>
      <c r="J229" s="4">
        <f t="shared" si="33"/>
        <v>555.64</v>
      </c>
      <c r="K229">
        <v>97741</v>
      </c>
      <c r="L229" t="s">
        <v>121</v>
      </c>
      <c r="M229" t="s">
        <v>168</v>
      </c>
      <c r="N229" s="6">
        <v>5.05</v>
      </c>
      <c r="O229">
        <f t="shared" si="38"/>
        <v>585.79999999999995</v>
      </c>
      <c r="P229" s="5">
        <f>(O229-J229)/J229</f>
        <v>5.4279749478079273E-2</v>
      </c>
      <c r="Q229" t="s">
        <v>4864</v>
      </c>
      <c r="R229" s="6">
        <v>5.41</v>
      </c>
      <c r="S229">
        <f t="shared" si="35"/>
        <v>116</v>
      </c>
      <c r="T229">
        <f t="shared" si="36"/>
        <v>627.56000000000006</v>
      </c>
      <c r="U229">
        <f t="shared" si="31"/>
        <v>115.98000000000008</v>
      </c>
      <c r="V229" s="5">
        <f t="shared" si="32"/>
        <v>0.19798566063502918</v>
      </c>
    </row>
    <row r="230" spans="1:22">
      <c r="A230" t="s">
        <v>5447</v>
      </c>
      <c r="B230" t="s">
        <v>5449</v>
      </c>
      <c r="C230" t="s">
        <v>120</v>
      </c>
      <c r="D230" s="6">
        <v>6.63</v>
      </c>
      <c r="E230" s="4">
        <v>1</v>
      </c>
      <c r="F230">
        <v>116</v>
      </c>
      <c r="G230">
        <v>760.4</v>
      </c>
      <c r="H230" t="s">
        <v>253</v>
      </c>
      <c r="I230" s="2" t="s">
        <v>254</v>
      </c>
      <c r="J230" s="4">
        <f t="shared" si="33"/>
        <v>769.08</v>
      </c>
      <c r="K230">
        <v>97741</v>
      </c>
      <c r="L230" t="s">
        <v>121</v>
      </c>
      <c r="M230" t="s">
        <v>168</v>
      </c>
      <c r="N230" s="6">
        <v>5.05</v>
      </c>
      <c r="O230">
        <f t="shared" si="38"/>
        <v>585.79999999999995</v>
      </c>
      <c r="P230" s="5">
        <f>(O230-J230)/J230</f>
        <v>-0.23831070889894429</v>
      </c>
      <c r="Q230" t="s">
        <v>4864</v>
      </c>
      <c r="R230" s="6">
        <v>5.41</v>
      </c>
      <c r="S230">
        <f t="shared" si="35"/>
        <v>116</v>
      </c>
      <c r="T230">
        <f t="shared" si="36"/>
        <v>627.56000000000006</v>
      </c>
      <c r="U230">
        <f t="shared" si="31"/>
        <v>-132.83999999999992</v>
      </c>
      <c r="V230" s="5">
        <f t="shared" si="32"/>
        <v>-0.22676681461249562</v>
      </c>
    </row>
    <row r="231" spans="1:22">
      <c r="A231" t="s">
        <v>5447</v>
      </c>
      <c r="B231" t="s">
        <v>5450</v>
      </c>
      <c r="C231" t="s">
        <v>1051</v>
      </c>
      <c r="D231" s="6">
        <v>12.79</v>
      </c>
      <c r="E231" s="4">
        <v>1</v>
      </c>
      <c r="F231">
        <v>1</v>
      </c>
      <c r="G231">
        <v>12.07</v>
      </c>
      <c r="H231" t="s">
        <v>177</v>
      </c>
      <c r="I231" s="2" t="s">
        <v>254</v>
      </c>
      <c r="J231" s="4">
        <f t="shared" si="33"/>
        <v>12.79</v>
      </c>
      <c r="K231">
        <v>97741</v>
      </c>
      <c r="L231" t="s">
        <v>121</v>
      </c>
      <c r="M231" t="s">
        <v>168</v>
      </c>
      <c r="N231" s="6">
        <v>5.05</v>
      </c>
      <c r="O231">
        <f t="shared" si="38"/>
        <v>5.05</v>
      </c>
      <c r="P231" s="5">
        <f>(O231-J231)/J231</f>
        <v>-0.60516028146989831</v>
      </c>
      <c r="Q231" t="s">
        <v>4864</v>
      </c>
      <c r="R231" s="6">
        <v>10.82</v>
      </c>
      <c r="S231">
        <f t="shared" si="35"/>
        <v>1</v>
      </c>
      <c r="T231">
        <f t="shared" si="36"/>
        <v>10.82</v>
      </c>
      <c r="U231">
        <f t="shared" si="31"/>
        <v>-1.25</v>
      </c>
      <c r="V231" s="5">
        <f t="shared" si="32"/>
        <v>-0.24752475247524752</v>
      </c>
    </row>
    <row r="232" spans="1:22">
      <c r="A232" t="s">
        <v>5451</v>
      </c>
      <c r="B232" t="s">
        <v>5452</v>
      </c>
      <c r="C232" t="s">
        <v>1091</v>
      </c>
      <c r="D232" s="6">
        <v>9.67</v>
      </c>
      <c r="E232" s="4">
        <v>1</v>
      </c>
      <c r="F232">
        <v>28</v>
      </c>
      <c r="G232">
        <v>286.93</v>
      </c>
      <c r="H232" t="s">
        <v>195</v>
      </c>
      <c r="I232" s="2" t="s">
        <v>1091</v>
      </c>
      <c r="J232" s="4">
        <f t="shared" si="33"/>
        <v>270.76</v>
      </c>
      <c r="K232" t="s">
        <v>1091</v>
      </c>
      <c r="L232" t="s">
        <v>4848</v>
      </c>
      <c r="M232" t="s">
        <v>245</v>
      </c>
      <c r="N232" s="6">
        <v>7.98</v>
      </c>
      <c r="O232">
        <f t="shared" si="38"/>
        <v>223.44</v>
      </c>
      <c r="P232" s="5">
        <f>(O232-J232)/J232</f>
        <v>-0.1747673216132368</v>
      </c>
      <c r="Q232" s="5" t="s">
        <v>4849</v>
      </c>
      <c r="R232" s="6">
        <v>7.48</v>
      </c>
      <c r="S232">
        <f t="shared" si="35"/>
        <v>28</v>
      </c>
      <c r="T232">
        <f t="shared" si="36"/>
        <v>209.44</v>
      </c>
      <c r="U232">
        <f t="shared" si="31"/>
        <v>-77.490000000000009</v>
      </c>
      <c r="V232" s="5">
        <f t="shared" si="32"/>
        <v>-0.34680451127819556</v>
      </c>
    </row>
    <row r="233" spans="1:22" hidden="1">
      <c r="A233" t="s">
        <v>5453</v>
      </c>
      <c r="B233" t="s">
        <v>5454</v>
      </c>
      <c r="C233" t="s">
        <v>889</v>
      </c>
      <c r="D233" s="4">
        <v>12.79</v>
      </c>
      <c r="E233" s="4">
        <v>1</v>
      </c>
      <c r="F233">
        <v>5</v>
      </c>
      <c r="G233">
        <v>63.95</v>
      </c>
      <c r="H233" t="s">
        <v>197</v>
      </c>
      <c r="I233" s="2" t="s">
        <v>889</v>
      </c>
      <c r="J233" s="4">
        <f t="shared" si="33"/>
        <v>63.949999999999996</v>
      </c>
      <c r="K233" t="e">
        <v>#N/A</v>
      </c>
      <c r="L233" t="e">
        <v>#N/A</v>
      </c>
      <c r="M233" t="e">
        <v>#N/A</v>
      </c>
      <c r="N233" t="e">
        <v>#N/A</v>
      </c>
      <c r="O233" t="e">
        <f t="shared" si="38"/>
        <v>#N/A</v>
      </c>
      <c r="Q233" s="5"/>
      <c r="R233" t="e">
        <v>#N/A</v>
      </c>
      <c r="S233">
        <f t="shared" si="35"/>
        <v>5</v>
      </c>
      <c r="T233" t="e">
        <f t="shared" si="36"/>
        <v>#N/A</v>
      </c>
      <c r="U233" t="e">
        <f t="shared" si="31"/>
        <v>#N/A</v>
      </c>
      <c r="V233" s="5" t="e">
        <f t="shared" si="32"/>
        <v>#N/A</v>
      </c>
    </row>
    <row r="234" spans="1:22">
      <c r="A234" t="s">
        <v>5455</v>
      </c>
      <c r="B234" t="s">
        <v>5456</v>
      </c>
      <c r="C234" t="s">
        <v>425</v>
      </c>
      <c r="D234" s="6">
        <v>2.14</v>
      </c>
      <c r="E234" s="4">
        <v>1</v>
      </c>
      <c r="F234">
        <v>43</v>
      </c>
      <c r="G234">
        <v>86.69</v>
      </c>
      <c r="H234" t="s">
        <v>197</v>
      </c>
      <c r="I234" s="2" t="s">
        <v>424</v>
      </c>
      <c r="J234" s="4">
        <f t="shared" si="33"/>
        <v>92.02000000000001</v>
      </c>
      <c r="K234">
        <v>97744</v>
      </c>
      <c r="L234" t="s">
        <v>426</v>
      </c>
      <c r="M234" t="s">
        <v>168</v>
      </c>
      <c r="N234" s="6">
        <v>2.27</v>
      </c>
      <c r="O234">
        <f t="shared" si="38"/>
        <v>97.61</v>
      </c>
      <c r="P234" s="5">
        <f t="shared" ref="P234:P239" si="40">(O234-J234)/J234</f>
        <v>6.0747663551401744E-2</v>
      </c>
      <c r="Q234" s="5" t="s">
        <v>4866</v>
      </c>
      <c r="R234" s="6">
        <v>1.95</v>
      </c>
      <c r="S234">
        <f t="shared" si="35"/>
        <v>43</v>
      </c>
      <c r="T234">
        <f t="shared" si="36"/>
        <v>83.85</v>
      </c>
      <c r="U234">
        <f t="shared" si="31"/>
        <v>-2.8400000000000034</v>
      </c>
      <c r="V234" s="5">
        <f t="shared" si="32"/>
        <v>-2.9095379571765223E-2</v>
      </c>
    </row>
    <row r="235" spans="1:22">
      <c r="A235" t="s">
        <v>5457</v>
      </c>
      <c r="B235" t="s">
        <v>5458</v>
      </c>
      <c r="C235" t="s">
        <v>428</v>
      </c>
      <c r="D235" s="6">
        <v>2.14</v>
      </c>
      <c r="E235" s="4">
        <v>1</v>
      </c>
      <c r="F235">
        <v>17</v>
      </c>
      <c r="G235">
        <v>36.229999999999997</v>
      </c>
      <c r="H235" t="s">
        <v>197</v>
      </c>
      <c r="I235" s="2" t="s">
        <v>427</v>
      </c>
      <c r="J235" s="4">
        <f t="shared" si="33"/>
        <v>36.380000000000003</v>
      </c>
      <c r="K235">
        <v>97748</v>
      </c>
      <c r="L235" t="s">
        <v>429</v>
      </c>
      <c r="M235" t="s">
        <v>168</v>
      </c>
      <c r="N235" s="6">
        <v>1.44</v>
      </c>
      <c r="O235">
        <f t="shared" si="38"/>
        <v>24.48</v>
      </c>
      <c r="P235" s="5">
        <f t="shared" si="40"/>
        <v>-0.32710280373831779</v>
      </c>
      <c r="Q235" s="5" t="s">
        <v>4868</v>
      </c>
      <c r="R235" s="6">
        <v>2.7</v>
      </c>
      <c r="S235">
        <f t="shared" si="35"/>
        <v>17</v>
      </c>
      <c r="T235">
        <f t="shared" si="36"/>
        <v>45.900000000000006</v>
      </c>
      <c r="U235">
        <f t="shared" si="31"/>
        <v>9.6700000000000088</v>
      </c>
      <c r="V235" s="5">
        <f t="shared" si="32"/>
        <v>0.39501633986928142</v>
      </c>
    </row>
    <row r="236" spans="1:22">
      <c r="A236" t="s">
        <v>5459</v>
      </c>
      <c r="B236" t="s">
        <v>5460</v>
      </c>
      <c r="C236" t="s">
        <v>478</v>
      </c>
      <c r="D236" s="6">
        <v>2.0699999999999998</v>
      </c>
      <c r="E236" s="4">
        <v>1</v>
      </c>
      <c r="F236">
        <v>25</v>
      </c>
      <c r="G236">
        <v>48.55</v>
      </c>
      <c r="H236" t="s">
        <v>197</v>
      </c>
      <c r="I236" s="2" t="s">
        <v>477</v>
      </c>
      <c r="J236" s="4">
        <f t="shared" si="33"/>
        <v>51.749999999999993</v>
      </c>
      <c r="K236">
        <v>96033</v>
      </c>
      <c r="L236" t="s">
        <v>4729</v>
      </c>
      <c r="M236" t="s">
        <v>168</v>
      </c>
      <c r="N236" s="6">
        <v>1.44</v>
      </c>
      <c r="O236">
        <f t="shared" si="38"/>
        <v>36</v>
      </c>
      <c r="P236" s="5">
        <f t="shared" si="40"/>
        <v>-0.30434782608695643</v>
      </c>
      <c r="Q236" s="5" t="s">
        <v>4730</v>
      </c>
      <c r="R236" s="6">
        <v>1.25</v>
      </c>
      <c r="S236">
        <f t="shared" si="35"/>
        <v>25</v>
      </c>
      <c r="T236">
        <f t="shared" si="36"/>
        <v>31.25</v>
      </c>
      <c r="U236">
        <f t="shared" si="31"/>
        <v>-17.299999999999997</v>
      </c>
      <c r="V236" s="5">
        <f t="shared" si="32"/>
        <v>-0.48055555555555546</v>
      </c>
    </row>
    <row r="237" spans="1:22">
      <c r="A237" t="s">
        <v>5461</v>
      </c>
      <c r="B237" t="s">
        <v>5462</v>
      </c>
      <c r="C237" t="s">
        <v>122</v>
      </c>
      <c r="D237" s="6">
        <v>0.97</v>
      </c>
      <c r="E237" s="4">
        <v>1</v>
      </c>
      <c r="F237">
        <v>1055</v>
      </c>
      <c r="G237">
        <v>1000.68</v>
      </c>
      <c r="H237" t="s">
        <v>197</v>
      </c>
      <c r="I237" s="2" t="s">
        <v>256</v>
      </c>
      <c r="J237" s="4">
        <f t="shared" si="33"/>
        <v>1023.35</v>
      </c>
      <c r="K237" t="s">
        <v>256</v>
      </c>
      <c r="L237" t="s">
        <v>123</v>
      </c>
      <c r="M237" t="s">
        <v>168</v>
      </c>
      <c r="N237" s="6">
        <v>0.66</v>
      </c>
      <c r="O237">
        <f t="shared" si="38"/>
        <v>696.30000000000007</v>
      </c>
      <c r="P237" s="5">
        <f t="shared" si="40"/>
        <v>-0.31958762886597936</v>
      </c>
      <c r="Q237" s="5" t="s">
        <v>5463</v>
      </c>
      <c r="R237" s="6">
        <v>0.75</v>
      </c>
      <c r="S237">
        <f t="shared" si="35"/>
        <v>1055</v>
      </c>
      <c r="T237">
        <f t="shared" si="36"/>
        <v>791.25</v>
      </c>
      <c r="U237">
        <f t="shared" si="31"/>
        <v>-209.42999999999995</v>
      </c>
      <c r="V237" s="5">
        <f t="shared" si="32"/>
        <v>-0.3007755277897457</v>
      </c>
    </row>
    <row r="238" spans="1:22">
      <c r="A238" t="s">
        <v>5461</v>
      </c>
      <c r="B238" t="s">
        <v>5464</v>
      </c>
      <c r="C238" t="s">
        <v>2552</v>
      </c>
      <c r="D238" s="6">
        <v>1</v>
      </c>
      <c r="E238" s="4">
        <v>0</v>
      </c>
      <c r="F238">
        <v>84</v>
      </c>
      <c r="G238">
        <v>319.60000000000002</v>
      </c>
      <c r="H238" t="s">
        <v>4905</v>
      </c>
      <c r="I238" s="2" t="s">
        <v>256</v>
      </c>
      <c r="J238" s="4">
        <f t="shared" si="33"/>
        <v>84</v>
      </c>
      <c r="P238" s="5">
        <f t="shared" si="40"/>
        <v>-1</v>
      </c>
      <c r="Q238" s="5" t="s">
        <v>5465</v>
      </c>
      <c r="R238" s="6">
        <v>10.44</v>
      </c>
      <c r="S238">
        <f t="shared" si="35"/>
        <v>84</v>
      </c>
      <c r="T238">
        <f t="shared" si="36"/>
        <v>876.95999999999992</v>
      </c>
      <c r="U238">
        <f t="shared" si="31"/>
        <v>557.3599999999999</v>
      </c>
      <c r="V238" s="5" t="e">
        <f>U238/O238</f>
        <v>#DIV/0!</v>
      </c>
    </row>
    <row r="239" spans="1:22">
      <c r="A239" t="s">
        <v>5466</v>
      </c>
      <c r="B239" t="s">
        <v>5467</v>
      </c>
      <c r="C239" t="s">
        <v>44</v>
      </c>
      <c r="D239" s="6">
        <v>5.5</v>
      </c>
      <c r="E239" s="4">
        <v>1</v>
      </c>
      <c r="F239">
        <v>192</v>
      </c>
      <c r="G239">
        <v>964.39</v>
      </c>
      <c r="H239" t="s">
        <v>177</v>
      </c>
      <c r="I239" s="2" t="s">
        <v>180</v>
      </c>
      <c r="J239" s="4">
        <f t="shared" si="33"/>
        <v>1056</v>
      </c>
      <c r="K239">
        <v>98008</v>
      </c>
      <c r="L239" t="s">
        <v>45</v>
      </c>
      <c r="M239" t="s">
        <v>179</v>
      </c>
      <c r="N239" s="6">
        <v>4.55</v>
      </c>
      <c r="O239">
        <f t="shared" ref="O239:O251" si="41">N239*F239</f>
        <v>873.59999999999991</v>
      </c>
      <c r="P239" s="5">
        <f t="shared" si="40"/>
        <v>-0.17272727272727281</v>
      </c>
      <c r="Q239" s="5" t="s">
        <v>4736</v>
      </c>
      <c r="R239" s="6">
        <v>5.41</v>
      </c>
      <c r="S239">
        <f t="shared" si="35"/>
        <v>192</v>
      </c>
      <c r="T239">
        <f t="shared" si="36"/>
        <v>1038.72</v>
      </c>
      <c r="U239">
        <f t="shared" si="31"/>
        <v>74.330000000000041</v>
      </c>
      <c r="V239" s="5">
        <f t="shared" si="32"/>
        <v>8.5084706959707018E-2</v>
      </c>
    </row>
    <row r="240" spans="1:22" hidden="1">
      <c r="A240" t="s">
        <v>5468</v>
      </c>
      <c r="B240" t="s">
        <v>5469</v>
      </c>
      <c r="C240" t="s">
        <v>692</v>
      </c>
      <c r="D240" s="4">
        <v>22.14</v>
      </c>
      <c r="E240" s="4">
        <v>1</v>
      </c>
      <c r="F240">
        <v>16</v>
      </c>
      <c r="G240">
        <v>341.92</v>
      </c>
      <c r="H240" t="s">
        <v>156</v>
      </c>
      <c r="I240" s="2" t="s">
        <v>692</v>
      </c>
      <c r="J240" s="4">
        <f t="shared" si="33"/>
        <v>354.24</v>
      </c>
      <c r="K240" t="e">
        <v>#N/A</v>
      </c>
      <c r="L240" t="e">
        <v>#N/A</v>
      </c>
      <c r="M240" t="e">
        <v>#N/A</v>
      </c>
      <c r="N240" t="e">
        <v>#N/A</v>
      </c>
      <c r="O240" t="e">
        <f t="shared" si="41"/>
        <v>#N/A</v>
      </c>
      <c r="Q240" s="5"/>
      <c r="R240" t="e">
        <v>#N/A</v>
      </c>
      <c r="S240">
        <f t="shared" si="35"/>
        <v>16</v>
      </c>
      <c r="T240" t="e">
        <f t="shared" si="36"/>
        <v>#N/A</v>
      </c>
      <c r="U240" t="e">
        <f t="shared" si="31"/>
        <v>#N/A</v>
      </c>
      <c r="V240" s="5" t="e">
        <f t="shared" si="32"/>
        <v>#N/A</v>
      </c>
    </row>
    <row r="241" spans="1:22" hidden="1">
      <c r="A241" t="s">
        <v>5468</v>
      </c>
      <c r="B241" t="s">
        <v>5469</v>
      </c>
      <c r="C241" t="s">
        <v>693</v>
      </c>
      <c r="D241" s="4">
        <v>4.21</v>
      </c>
      <c r="E241" s="4">
        <v>1</v>
      </c>
      <c r="F241">
        <v>74</v>
      </c>
      <c r="G241">
        <v>290.82</v>
      </c>
      <c r="H241" t="s">
        <v>197</v>
      </c>
      <c r="I241" s="2" t="s">
        <v>692</v>
      </c>
      <c r="J241" s="4">
        <f t="shared" si="33"/>
        <v>311.54000000000002</v>
      </c>
      <c r="K241" t="e">
        <v>#N/A</v>
      </c>
      <c r="L241" t="e">
        <v>#N/A</v>
      </c>
      <c r="M241" t="e">
        <v>#N/A</v>
      </c>
      <c r="N241" t="e">
        <v>#N/A</v>
      </c>
      <c r="O241" t="e">
        <f t="shared" si="41"/>
        <v>#N/A</v>
      </c>
      <c r="Q241" s="5"/>
      <c r="R241" t="e">
        <v>#N/A</v>
      </c>
      <c r="S241">
        <f t="shared" si="35"/>
        <v>74</v>
      </c>
      <c r="T241" t="e">
        <f t="shared" si="36"/>
        <v>#N/A</v>
      </c>
      <c r="U241" t="e">
        <f t="shared" si="31"/>
        <v>#N/A</v>
      </c>
      <c r="V241" s="5" t="e">
        <f t="shared" si="32"/>
        <v>#N/A</v>
      </c>
    </row>
    <row r="242" spans="1:22" hidden="1">
      <c r="A242" t="s">
        <v>5470</v>
      </c>
      <c r="B242" t="s">
        <v>5471</v>
      </c>
      <c r="C242" t="s">
        <v>2519</v>
      </c>
      <c r="D242" s="4">
        <v>4.21</v>
      </c>
      <c r="E242" s="4">
        <v>1</v>
      </c>
      <c r="F242">
        <v>2</v>
      </c>
      <c r="G242">
        <v>8.42</v>
      </c>
      <c r="H242" t="s">
        <v>177</v>
      </c>
      <c r="I242" s="2" t="s">
        <v>2518</v>
      </c>
      <c r="J242" s="4">
        <f t="shared" si="33"/>
        <v>8.42</v>
      </c>
      <c r="K242">
        <v>98242</v>
      </c>
      <c r="L242" t="s">
        <v>5472</v>
      </c>
      <c r="M242" t="s">
        <v>179</v>
      </c>
      <c r="N242">
        <v>3.99</v>
      </c>
      <c r="O242">
        <f t="shared" si="41"/>
        <v>7.98</v>
      </c>
      <c r="P242" s="5">
        <f>(O242-J242)/J242</f>
        <v>-5.2256532066508252E-2</v>
      </c>
      <c r="Q242" s="5"/>
      <c r="R242" t="e">
        <v>#N/A</v>
      </c>
      <c r="S242">
        <f t="shared" si="35"/>
        <v>2</v>
      </c>
      <c r="T242" t="e">
        <f t="shared" si="36"/>
        <v>#N/A</v>
      </c>
      <c r="U242" t="e">
        <f t="shared" si="31"/>
        <v>#N/A</v>
      </c>
      <c r="V242" s="5" t="e">
        <f t="shared" si="32"/>
        <v>#N/A</v>
      </c>
    </row>
    <row r="243" spans="1:22" hidden="1">
      <c r="A243" t="s">
        <v>5473</v>
      </c>
      <c r="B243" t="s">
        <v>5474</v>
      </c>
      <c r="C243" t="s">
        <v>1618</v>
      </c>
      <c r="D243" s="4">
        <v>28.5</v>
      </c>
      <c r="E243" s="4">
        <v>1</v>
      </c>
      <c r="F243">
        <v>40</v>
      </c>
      <c r="G243">
        <v>1126.43</v>
      </c>
      <c r="H243" t="s">
        <v>195</v>
      </c>
      <c r="I243" s="2" t="s">
        <v>1617</v>
      </c>
      <c r="J243" s="4">
        <f t="shared" si="33"/>
        <v>1140</v>
      </c>
      <c r="K243">
        <v>98127</v>
      </c>
      <c r="L243" t="s">
        <v>5475</v>
      </c>
      <c r="M243" t="s">
        <v>189</v>
      </c>
      <c r="N243">
        <v>21.28</v>
      </c>
      <c r="O243">
        <f t="shared" si="41"/>
        <v>851.2</v>
      </c>
      <c r="P243" s="5">
        <f>(O243-J243)/J243</f>
        <v>-0.2533333333333333</v>
      </c>
      <c r="Q243" s="5"/>
      <c r="R243" t="e">
        <v>#N/A</v>
      </c>
      <c r="S243">
        <f t="shared" si="35"/>
        <v>40</v>
      </c>
      <c r="T243" t="e">
        <f t="shared" si="36"/>
        <v>#N/A</v>
      </c>
      <c r="U243" t="e">
        <f t="shared" si="31"/>
        <v>#N/A</v>
      </c>
      <c r="V243" s="5" t="e">
        <f t="shared" si="32"/>
        <v>#N/A</v>
      </c>
    </row>
    <row r="244" spans="1:22">
      <c r="A244" t="s">
        <v>5476</v>
      </c>
      <c r="B244" t="s">
        <v>5477</v>
      </c>
      <c r="C244" t="s">
        <v>900</v>
      </c>
      <c r="D244" s="6">
        <v>5.71</v>
      </c>
      <c r="E244" s="4">
        <v>1</v>
      </c>
      <c r="F244">
        <v>68</v>
      </c>
      <c r="G244">
        <v>388.28</v>
      </c>
      <c r="H244" t="s">
        <v>177</v>
      </c>
      <c r="I244" s="2" t="s">
        <v>899</v>
      </c>
      <c r="J244" s="4">
        <f t="shared" si="33"/>
        <v>388.28</v>
      </c>
      <c r="K244">
        <v>98074</v>
      </c>
      <c r="L244" t="s">
        <v>4744</v>
      </c>
      <c r="M244" t="s">
        <v>179</v>
      </c>
      <c r="N244" s="6">
        <v>3.72</v>
      </c>
      <c r="O244">
        <f t="shared" si="41"/>
        <v>252.96</v>
      </c>
      <c r="P244" s="5">
        <f>(O244-J244)/J244</f>
        <v>-0.34851138353765315</v>
      </c>
      <c r="Q244" t="s">
        <v>4745</v>
      </c>
      <c r="R244" s="6">
        <v>5.4550000000000001</v>
      </c>
      <c r="S244">
        <f t="shared" si="35"/>
        <v>68</v>
      </c>
      <c r="T244">
        <f t="shared" si="36"/>
        <v>370.94</v>
      </c>
      <c r="U244">
        <f t="shared" si="31"/>
        <v>-17.339999999999975</v>
      </c>
      <c r="V244" s="5">
        <f t="shared" si="32"/>
        <v>-6.8548387096774091E-2</v>
      </c>
    </row>
    <row r="245" spans="1:22">
      <c r="A245" t="s">
        <v>5478</v>
      </c>
      <c r="B245" t="s">
        <v>5479</v>
      </c>
      <c r="C245" t="s">
        <v>781</v>
      </c>
      <c r="D245" s="6">
        <v>4.79</v>
      </c>
      <c r="E245" s="4">
        <v>1</v>
      </c>
      <c r="F245">
        <v>98</v>
      </c>
      <c r="G245">
        <v>455.17</v>
      </c>
      <c r="H245" t="s">
        <v>197</v>
      </c>
      <c r="I245" s="2" t="s">
        <v>780</v>
      </c>
      <c r="J245" s="4">
        <f t="shared" si="33"/>
        <v>469.42</v>
      </c>
      <c r="K245">
        <v>98149</v>
      </c>
      <c r="L245" t="s">
        <v>4776</v>
      </c>
      <c r="M245" t="s">
        <v>173</v>
      </c>
      <c r="N245" s="6">
        <v>4.1500000000000004</v>
      </c>
      <c r="O245">
        <f t="shared" si="41"/>
        <v>406.70000000000005</v>
      </c>
      <c r="P245" s="5">
        <f>(O245-J245)/J245</f>
        <v>-0.13361169102296444</v>
      </c>
      <c r="Q245" s="5" t="s">
        <v>4777</v>
      </c>
      <c r="R245" s="6">
        <v>9.56</v>
      </c>
      <c r="S245">
        <f t="shared" si="35"/>
        <v>98</v>
      </c>
      <c r="T245">
        <f t="shared" si="36"/>
        <v>936.88</v>
      </c>
      <c r="U245">
        <f t="shared" si="31"/>
        <v>481.71</v>
      </c>
      <c r="V245" s="5">
        <f t="shared" si="32"/>
        <v>1.1844357019916398</v>
      </c>
    </row>
    <row r="246" spans="1:22">
      <c r="A246" t="s">
        <v>5480</v>
      </c>
      <c r="B246" t="s">
        <v>5481</v>
      </c>
      <c r="C246" t="s">
        <v>985</v>
      </c>
      <c r="D246" s="6">
        <v>12.86</v>
      </c>
      <c r="E246" s="4">
        <v>1</v>
      </c>
      <c r="F246">
        <v>4</v>
      </c>
      <c r="G246">
        <v>36.840000000000003</v>
      </c>
      <c r="H246" t="s">
        <v>197</v>
      </c>
      <c r="I246" s="2" t="s">
        <v>4829</v>
      </c>
      <c r="J246" s="4">
        <f t="shared" si="33"/>
        <v>51.44</v>
      </c>
      <c r="K246" t="s">
        <v>4829</v>
      </c>
      <c r="L246" t="s">
        <v>4828</v>
      </c>
      <c r="M246" t="s">
        <v>173</v>
      </c>
      <c r="N246" s="6">
        <v>14.63</v>
      </c>
      <c r="O246">
        <f t="shared" si="41"/>
        <v>58.52</v>
      </c>
      <c r="P246" s="5">
        <f>(O246-J246)/J246</f>
        <v>0.13763608087091769</v>
      </c>
      <c r="Q246" t="s">
        <v>4830</v>
      </c>
      <c r="R246" s="6">
        <v>12.474</v>
      </c>
      <c r="S246">
        <f t="shared" si="35"/>
        <v>4</v>
      </c>
      <c r="T246">
        <f t="shared" si="36"/>
        <v>49.896000000000001</v>
      </c>
      <c r="U246">
        <f t="shared" si="31"/>
        <v>13.055999999999997</v>
      </c>
      <c r="V246" s="5">
        <f t="shared" si="32"/>
        <v>0.22310321257689672</v>
      </c>
    </row>
    <row r="247" spans="1:22" hidden="1">
      <c r="A247" t="s">
        <v>5482</v>
      </c>
      <c r="B247" t="s">
        <v>5483</v>
      </c>
      <c r="C247" t="s">
        <v>929</v>
      </c>
      <c r="D247" s="4">
        <v>7.79</v>
      </c>
      <c r="E247" s="4">
        <v>1</v>
      </c>
      <c r="F247">
        <v>10</v>
      </c>
      <c r="G247">
        <v>77.900000000000006</v>
      </c>
      <c r="H247" t="s">
        <v>197</v>
      </c>
      <c r="I247" s="2" t="s">
        <v>928</v>
      </c>
      <c r="J247" s="4">
        <f t="shared" si="33"/>
        <v>77.900000000000006</v>
      </c>
      <c r="K247" t="e">
        <v>#N/A</v>
      </c>
      <c r="L247" t="e">
        <v>#N/A</v>
      </c>
      <c r="M247" t="e">
        <v>#N/A</v>
      </c>
      <c r="N247" t="e">
        <v>#N/A</v>
      </c>
      <c r="O247" t="e">
        <f t="shared" si="41"/>
        <v>#N/A</v>
      </c>
      <c r="Q247" s="5" t="s">
        <v>5484</v>
      </c>
      <c r="R247">
        <v>8.32</v>
      </c>
      <c r="S247">
        <f t="shared" si="35"/>
        <v>10</v>
      </c>
      <c r="T247">
        <f t="shared" si="36"/>
        <v>83.2</v>
      </c>
      <c r="U247">
        <f t="shared" si="31"/>
        <v>5.2999999999999972</v>
      </c>
      <c r="V247" s="5" t="e">
        <f t="shared" si="32"/>
        <v>#N/A</v>
      </c>
    </row>
    <row r="248" spans="1:22">
      <c r="A248" t="s">
        <v>5485</v>
      </c>
      <c r="B248" t="s">
        <v>5486</v>
      </c>
      <c r="C248" t="s">
        <v>99</v>
      </c>
      <c r="D248" s="6">
        <v>6.43</v>
      </c>
      <c r="E248" s="4">
        <v>1</v>
      </c>
      <c r="F248">
        <v>138</v>
      </c>
      <c r="G248">
        <v>828</v>
      </c>
      <c r="H248" t="s">
        <v>177</v>
      </c>
      <c r="I248" s="2" t="s">
        <v>234</v>
      </c>
      <c r="J248" s="4">
        <f t="shared" si="33"/>
        <v>887.33999999999992</v>
      </c>
      <c r="K248">
        <v>98178</v>
      </c>
      <c r="L248" t="s">
        <v>100</v>
      </c>
      <c r="M248" t="s">
        <v>179</v>
      </c>
      <c r="N248" s="6">
        <v>4.1399999999999997</v>
      </c>
      <c r="O248">
        <f t="shared" si="41"/>
        <v>571.31999999999994</v>
      </c>
      <c r="P248" s="5">
        <f>(O248-J248)/J248</f>
        <v>-0.35614307931570766</v>
      </c>
      <c r="Q248" s="5" t="s">
        <v>5487</v>
      </c>
      <c r="R248" s="6">
        <v>7.7</v>
      </c>
      <c r="S248">
        <f t="shared" si="35"/>
        <v>138</v>
      </c>
      <c r="T248">
        <f t="shared" si="36"/>
        <v>1062.6000000000001</v>
      </c>
      <c r="U248">
        <f t="shared" si="31"/>
        <v>234.60000000000014</v>
      </c>
      <c r="V248" s="5">
        <f t="shared" si="32"/>
        <v>0.41062801932367177</v>
      </c>
    </row>
    <row r="249" spans="1:22">
      <c r="A249" t="s">
        <v>5488</v>
      </c>
      <c r="B249" t="s">
        <v>5489</v>
      </c>
      <c r="C249" t="s">
        <v>1195</v>
      </c>
      <c r="D249" s="6">
        <v>10.71</v>
      </c>
      <c r="E249" s="4">
        <v>1</v>
      </c>
      <c r="F249">
        <v>18</v>
      </c>
      <c r="G249">
        <v>192.78</v>
      </c>
      <c r="H249" t="s">
        <v>184</v>
      </c>
      <c r="I249" s="2" t="s">
        <v>1194</v>
      </c>
      <c r="J249" s="4">
        <f t="shared" si="33"/>
        <v>192.78000000000003</v>
      </c>
      <c r="K249">
        <v>98245</v>
      </c>
      <c r="L249" t="s">
        <v>4851</v>
      </c>
      <c r="M249" t="s">
        <v>186</v>
      </c>
      <c r="N249" s="6">
        <v>9.9700000000000006</v>
      </c>
      <c r="O249">
        <f t="shared" si="41"/>
        <v>179.46</v>
      </c>
      <c r="P249" s="5">
        <f>(O249-J249)/J249</f>
        <v>-6.9094304388422137E-2</v>
      </c>
      <c r="Q249" s="5" t="s">
        <v>4852</v>
      </c>
      <c r="R249" s="6">
        <v>8.65</v>
      </c>
      <c r="S249">
        <f t="shared" si="35"/>
        <v>18</v>
      </c>
      <c r="T249">
        <f t="shared" si="36"/>
        <v>155.70000000000002</v>
      </c>
      <c r="U249">
        <f t="shared" si="31"/>
        <v>-37.079999999999984</v>
      </c>
      <c r="V249" s="5">
        <f t="shared" si="32"/>
        <v>-0.2066198595787361</v>
      </c>
    </row>
    <row r="250" spans="1:22">
      <c r="A250" t="s">
        <v>5490</v>
      </c>
      <c r="B250" t="s">
        <v>5491</v>
      </c>
      <c r="C250" t="s">
        <v>766</v>
      </c>
      <c r="D250" s="6">
        <v>4.6399999999999997</v>
      </c>
      <c r="E250" s="4">
        <v>1</v>
      </c>
      <c r="F250">
        <v>16</v>
      </c>
      <c r="G250">
        <v>51.36</v>
      </c>
      <c r="H250" t="s">
        <v>197</v>
      </c>
      <c r="I250" s="2" t="s">
        <v>765</v>
      </c>
      <c r="J250" s="4">
        <f t="shared" si="33"/>
        <v>74.239999999999995</v>
      </c>
      <c r="K250">
        <v>98175</v>
      </c>
      <c r="L250" t="s">
        <v>5492</v>
      </c>
      <c r="M250" t="s">
        <v>173</v>
      </c>
      <c r="N250" s="6">
        <v>4.1399999999999997</v>
      </c>
      <c r="O250">
        <f t="shared" si="41"/>
        <v>66.239999999999995</v>
      </c>
      <c r="P250" s="5">
        <f>(O250-J250)/J250</f>
        <v>-0.10775862068965518</v>
      </c>
      <c r="Q250" s="5" t="s">
        <v>5493</v>
      </c>
      <c r="R250" s="6">
        <v>3.8460000000000001</v>
      </c>
      <c r="S250">
        <f t="shared" si="35"/>
        <v>16</v>
      </c>
      <c r="T250">
        <f t="shared" si="36"/>
        <v>61.536000000000001</v>
      </c>
      <c r="U250">
        <f t="shared" si="31"/>
        <v>10.176000000000002</v>
      </c>
      <c r="V250" s="5">
        <f t="shared" si="32"/>
        <v>0.15362318840579714</v>
      </c>
    </row>
    <row r="251" spans="1:22">
      <c r="A251" t="s">
        <v>5494</v>
      </c>
      <c r="B251" t="s">
        <v>5495</v>
      </c>
      <c r="C251" t="s">
        <v>124</v>
      </c>
      <c r="D251" s="6">
        <v>6.43</v>
      </c>
      <c r="E251" s="4">
        <v>1</v>
      </c>
      <c r="F251">
        <v>139</v>
      </c>
      <c r="G251">
        <v>859.79</v>
      </c>
      <c r="H251" t="s">
        <v>177</v>
      </c>
      <c r="I251" s="2" t="s">
        <v>258</v>
      </c>
      <c r="J251" s="4">
        <f t="shared" si="33"/>
        <v>893.77</v>
      </c>
      <c r="K251">
        <v>98265</v>
      </c>
      <c r="L251" t="s">
        <v>125</v>
      </c>
      <c r="M251" t="s">
        <v>179</v>
      </c>
      <c r="N251" s="6">
        <v>6.67</v>
      </c>
      <c r="O251">
        <f t="shared" si="41"/>
        <v>927.13</v>
      </c>
      <c r="P251" s="5">
        <f>(O251-J251)/J251</f>
        <v>3.7325038880248851E-2</v>
      </c>
      <c r="Q251" s="5" t="s">
        <v>5496</v>
      </c>
      <c r="R251" s="6">
        <v>9.98</v>
      </c>
      <c r="S251">
        <f t="shared" si="35"/>
        <v>139</v>
      </c>
      <c r="T251">
        <f t="shared" si="36"/>
        <v>1387.22</v>
      </c>
      <c r="U251">
        <f t="shared" si="31"/>
        <v>527.43000000000006</v>
      </c>
      <c r="V251" s="5">
        <f t="shared" si="32"/>
        <v>0.56888462243698301</v>
      </c>
    </row>
    <row r="252" spans="1:22">
      <c r="A252" t="s">
        <v>5497</v>
      </c>
      <c r="B252" t="s">
        <v>5498</v>
      </c>
      <c r="C252" t="s">
        <v>550</v>
      </c>
      <c r="D252" s="6">
        <v>1</v>
      </c>
      <c r="E252" s="4">
        <v>0</v>
      </c>
      <c r="F252">
        <v>5</v>
      </c>
      <c r="G252">
        <v>11.19</v>
      </c>
      <c r="H252" t="s">
        <v>197</v>
      </c>
      <c r="I252" s="2" t="s">
        <v>549</v>
      </c>
      <c r="J252" s="4">
        <f t="shared" si="33"/>
        <v>5</v>
      </c>
      <c r="P252" s="5">
        <f>(O252-J252)/J252</f>
        <v>-1</v>
      </c>
      <c r="Q252" s="5" t="s">
        <v>5499</v>
      </c>
      <c r="R252" s="6">
        <v>16.63</v>
      </c>
      <c r="S252">
        <f t="shared" si="35"/>
        <v>5</v>
      </c>
      <c r="T252">
        <f t="shared" si="36"/>
        <v>83.149999999999991</v>
      </c>
      <c r="U252">
        <f t="shared" si="31"/>
        <v>71.959999999999994</v>
      </c>
      <c r="V252" s="5" t="e">
        <f t="shared" si="32"/>
        <v>#DIV/0!</v>
      </c>
    </row>
    <row r="253" spans="1:22" hidden="1">
      <c r="A253" t="s">
        <v>5500</v>
      </c>
      <c r="B253" t="s">
        <v>5501</v>
      </c>
      <c r="C253" t="s">
        <v>1710</v>
      </c>
      <c r="D253" s="4">
        <v>26.43</v>
      </c>
      <c r="E253" s="4">
        <v>1</v>
      </c>
      <c r="F253">
        <v>2</v>
      </c>
      <c r="G253">
        <v>52.86</v>
      </c>
      <c r="H253" t="s">
        <v>184</v>
      </c>
      <c r="I253" s="2" t="s">
        <v>1709</v>
      </c>
      <c r="J253" s="4">
        <f t="shared" si="33"/>
        <v>52.86</v>
      </c>
      <c r="K253" t="e">
        <v>#N/A</v>
      </c>
      <c r="L253" t="e">
        <v>#N/A</v>
      </c>
      <c r="M253" t="e">
        <v>#N/A</v>
      </c>
      <c r="N253" t="e">
        <v>#N/A</v>
      </c>
      <c r="O253" t="e">
        <f t="shared" ref="O253:O275" si="42">N253*F253</f>
        <v>#N/A</v>
      </c>
      <c r="Q253" t="s">
        <v>4874</v>
      </c>
      <c r="R253">
        <v>5.2</v>
      </c>
      <c r="S253">
        <f t="shared" si="35"/>
        <v>2</v>
      </c>
      <c r="T253">
        <f t="shared" si="36"/>
        <v>10.4</v>
      </c>
      <c r="U253">
        <f t="shared" ref="U253:U277" si="43">T253-G253</f>
        <v>-42.46</v>
      </c>
      <c r="V253" s="5" t="e">
        <f t="shared" ref="V253:V277" si="44">U253/O253</f>
        <v>#N/A</v>
      </c>
    </row>
    <row r="254" spans="1:22">
      <c r="A254" t="s">
        <v>5502</v>
      </c>
      <c r="B254" t="s">
        <v>5503</v>
      </c>
      <c r="C254" t="s">
        <v>126</v>
      </c>
      <c r="D254" s="6">
        <v>11.79</v>
      </c>
      <c r="E254" s="4">
        <v>1</v>
      </c>
      <c r="F254">
        <v>65</v>
      </c>
      <c r="G254">
        <v>766.35</v>
      </c>
      <c r="H254" t="s">
        <v>177</v>
      </c>
      <c r="I254" s="2" t="s">
        <v>259</v>
      </c>
      <c r="J254" s="4">
        <f t="shared" si="33"/>
        <v>766.34999999999991</v>
      </c>
      <c r="K254" t="s">
        <v>126</v>
      </c>
      <c r="L254" t="s">
        <v>127</v>
      </c>
      <c r="M254" t="s">
        <v>179</v>
      </c>
      <c r="N254" s="6">
        <v>15.29</v>
      </c>
      <c r="O254">
        <f t="shared" si="42"/>
        <v>993.84999999999991</v>
      </c>
      <c r="P254" s="5">
        <f t="shared" ref="P254:P273" si="45">(O254-J254)/J254</f>
        <v>0.29686174724342668</v>
      </c>
      <c r="Q254" s="5" t="s">
        <v>5504</v>
      </c>
      <c r="R254" s="6">
        <v>15.8</v>
      </c>
      <c r="S254">
        <f t="shared" si="35"/>
        <v>65</v>
      </c>
      <c r="T254">
        <f t="shared" si="36"/>
        <v>1027</v>
      </c>
      <c r="U254">
        <f t="shared" si="43"/>
        <v>260.64999999999998</v>
      </c>
      <c r="V254" s="5">
        <f t="shared" si="44"/>
        <v>0.26226291693917592</v>
      </c>
    </row>
    <row r="255" spans="1:22">
      <c r="A255" t="s">
        <v>5505</v>
      </c>
      <c r="B255" t="s">
        <v>5506</v>
      </c>
      <c r="C255" t="s">
        <v>128</v>
      </c>
      <c r="D255" s="6">
        <v>6.5</v>
      </c>
      <c r="E255" s="4">
        <v>1</v>
      </c>
      <c r="F255">
        <v>371</v>
      </c>
      <c r="G255">
        <v>2359.48</v>
      </c>
      <c r="H255" t="s">
        <v>197</v>
      </c>
      <c r="I255" s="2" t="s">
        <v>261</v>
      </c>
      <c r="J255" s="4">
        <f t="shared" si="33"/>
        <v>2411.5</v>
      </c>
      <c r="K255">
        <v>94027</v>
      </c>
      <c r="L255" t="s">
        <v>129</v>
      </c>
      <c r="M255" t="s">
        <v>168</v>
      </c>
      <c r="N255" s="6">
        <v>3.2</v>
      </c>
      <c r="O255">
        <f t="shared" si="42"/>
        <v>1187.2</v>
      </c>
      <c r="P255" s="5">
        <f t="shared" si="45"/>
        <v>-0.50769230769230766</v>
      </c>
      <c r="Q255" t="s">
        <v>5507</v>
      </c>
      <c r="R255" s="6">
        <v>2.6</v>
      </c>
      <c r="S255">
        <f t="shared" si="35"/>
        <v>371</v>
      </c>
      <c r="T255">
        <f t="shared" si="36"/>
        <v>964.6</v>
      </c>
      <c r="U255">
        <f t="shared" si="43"/>
        <v>-1394.88</v>
      </c>
      <c r="V255" s="5">
        <f t="shared" si="44"/>
        <v>-1.1749326145552561</v>
      </c>
    </row>
    <row r="256" spans="1:22">
      <c r="A256" t="s">
        <v>5508</v>
      </c>
      <c r="B256" t="s">
        <v>5509</v>
      </c>
      <c r="C256" t="s">
        <v>1271</v>
      </c>
      <c r="D256" s="6">
        <v>17</v>
      </c>
      <c r="E256" s="4">
        <v>1</v>
      </c>
      <c r="F256">
        <v>4</v>
      </c>
      <c r="G256">
        <v>68</v>
      </c>
      <c r="H256" t="s">
        <v>197</v>
      </c>
      <c r="I256" s="2" t="s">
        <v>1270</v>
      </c>
      <c r="J256" s="4">
        <f t="shared" si="33"/>
        <v>68</v>
      </c>
      <c r="K256">
        <v>97000</v>
      </c>
      <c r="L256" t="s">
        <v>4878</v>
      </c>
      <c r="M256" t="s">
        <v>173</v>
      </c>
      <c r="N256" s="6">
        <v>15.29</v>
      </c>
      <c r="O256">
        <f t="shared" si="42"/>
        <v>61.16</v>
      </c>
      <c r="P256" s="5">
        <f t="shared" si="45"/>
        <v>-0.1005882352941177</v>
      </c>
      <c r="Q256" s="5" t="s">
        <v>4879</v>
      </c>
      <c r="R256" s="6">
        <v>22.87</v>
      </c>
      <c r="S256">
        <f t="shared" si="35"/>
        <v>4</v>
      </c>
      <c r="T256">
        <f t="shared" si="36"/>
        <v>91.48</v>
      </c>
      <c r="U256">
        <f t="shared" si="43"/>
        <v>23.480000000000004</v>
      </c>
      <c r="V256" s="5">
        <f t="shared" si="44"/>
        <v>0.38391105297580125</v>
      </c>
    </row>
    <row r="257" spans="1:22">
      <c r="A257" t="s">
        <v>5510</v>
      </c>
      <c r="B257" t="s">
        <v>5511</v>
      </c>
      <c r="C257" t="s">
        <v>1237</v>
      </c>
      <c r="D257" s="6">
        <v>17.3</v>
      </c>
      <c r="E257" s="4">
        <v>1</v>
      </c>
      <c r="F257">
        <v>26</v>
      </c>
      <c r="G257">
        <v>445.68</v>
      </c>
      <c r="H257" t="s">
        <v>156</v>
      </c>
      <c r="I257" s="2" t="s">
        <v>669</v>
      </c>
      <c r="J257" s="4">
        <f t="shared" si="33"/>
        <v>449.8</v>
      </c>
      <c r="K257">
        <v>96176</v>
      </c>
      <c r="L257" t="s">
        <v>4881</v>
      </c>
      <c r="M257" t="s">
        <v>4882</v>
      </c>
      <c r="N257" s="6">
        <v>15.29</v>
      </c>
      <c r="O257">
        <f t="shared" si="42"/>
        <v>397.53999999999996</v>
      </c>
      <c r="P257" s="5">
        <f t="shared" si="45"/>
        <v>-0.116184971098266</v>
      </c>
      <c r="Q257" s="5" t="s">
        <v>4883</v>
      </c>
      <c r="R257" s="6">
        <v>15.65</v>
      </c>
      <c r="S257">
        <f t="shared" si="35"/>
        <v>26</v>
      </c>
      <c r="T257">
        <f t="shared" si="36"/>
        <v>406.90000000000003</v>
      </c>
      <c r="U257">
        <f t="shared" si="43"/>
        <v>-38.779999999999973</v>
      </c>
      <c r="V257" s="5">
        <f t="shared" si="44"/>
        <v>-9.7549932082306126E-2</v>
      </c>
    </row>
    <row r="258" spans="1:22">
      <c r="A258" t="s">
        <v>5512</v>
      </c>
      <c r="B258" t="s">
        <v>5513</v>
      </c>
      <c r="C258" t="s">
        <v>1152</v>
      </c>
      <c r="D258" s="6">
        <v>12.13</v>
      </c>
      <c r="E258" s="4">
        <v>1</v>
      </c>
      <c r="F258">
        <v>3</v>
      </c>
      <c r="G258">
        <v>36.39</v>
      </c>
      <c r="H258" t="s">
        <v>177</v>
      </c>
      <c r="I258" s="2" t="s">
        <v>1152</v>
      </c>
      <c r="J258" s="4">
        <f t="shared" ref="J258:J275" si="46">F258*D258</f>
        <v>36.39</v>
      </c>
      <c r="K258" t="s">
        <v>1152</v>
      </c>
      <c r="L258" t="s">
        <v>4885</v>
      </c>
      <c r="M258" t="s">
        <v>4886</v>
      </c>
      <c r="N258" s="6">
        <v>13.3</v>
      </c>
      <c r="O258">
        <f t="shared" si="42"/>
        <v>39.900000000000006</v>
      </c>
      <c r="P258" s="5">
        <f t="shared" si="45"/>
        <v>9.6455070074196347E-2</v>
      </c>
      <c r="Q258" s="5" t="s">
        <v>4887</v>
      </c>
      <c r="R258" s="6">
        <v>12.47</v>
      </c>
      <c r="S258">
        <f t="shared" ref="S258:S277" si="47">F258</f>
        <v>3</v>
      </c>
      <c r="T258">
        <f t="shared" ref="T258:T277" si="48">S258*R258</f>
        <v>37.410000000000004</v>
      </c>
      <c r="U258">
        <f t="shared" si="43"/>
        <v>1.0200000000000031</v>
      </c>
      <c r="V258" s="5">
        <f t="shared" si="44"/>
        <v>2.5563909774436164E-2</v>
      </c>
    </row>
    <row r="259" spans="1:22">
      <c r="A259" t="s">
        <v>5512</v>
      </c>
      <c r="B259" t="s">
        <v>5514</v>
      </c>
      <c r="C259" t="s">
        <v>1159</v>
      </c>
      <c r="D259" s="6">
        <v>12.13</v>
      </c>
      <c r="E259" s="4">
        <v>1</v>
      </c>
      <c r="F259">
        <v>3</v>
      </c>
      <c r="G259">
        <v>36.39</v>
      </c>
      <c r="H259" t="s">
        <v>177</v>
      </c>
      <c r="I259" s="2" t="s">
        <v>1152</v>
      </c>
      <c r="J259" s="4">
        <f t="shared" si="46"/>
        <v>36.39</v>
      </c>
      <c r="K259" t="s">
        <v>1152</v>
      </c>
      <c r="L259" t="s">
        <v>4885</v>
      </c>
      <c r="M259" t="s">
        <v>4886</v>
      </c>
      <c r="N259" s="6">
        <v>13.3</v>
      </c>
      <c r="O259">
        <f t="shared" si="42"/>
        <v>39.900000000000006</v>
      </c>
      <c r="P259" s="5">
        <f t="shared" si="45"/>
        <v>9.6455070074196347E-2</v>
      </c>
      <c r="Q259" s="5" t="s">
        <v>4887</v>
      </c>
      <c r="R259" s="6">
        <v>12.47</v>
      </c>
      <c r="S259">
        <f t="shared" si="47"/>
        <v>3</v>
      </c>
      <c r="T259">
        <f t="shared" si="48"/>
        <v>37.410000000000004</v>
      </c>
      <c r="U259">
        <f t="shared" si="43"/>
        <v>1.0200000000000031</v>
      </c>
      <c r="V259" s="5">
        <f t="shared" si="44"/>
        <v>2.5563909774436164E-2</v>
      </c>
    </row>
    <row r="260" spans="1:22">
      <c r="A260" t="s">
        <v>5515</v>
      </c>
      <c r="B260" t="s">
        <v>5516</v>
      </c>
      <c r="C260" t="s">
        <v>670</v>
      </c>
      <c r="D260" s="6">
        <v>4.71</v>
      </c>
      <c r="E260" s="4">
        <v>1</v>
      </c>
      <c r="F260">
        <v>7</v>
      </c>
      <c r="G260">
        <v>32.97</v>
      </c>
      <c r="H260" t="s">
        <v>197</v>
      </c>
      <c r="I260" s="2" t="s">
        <v>670</v>
      </c>
      <c r="J260" s="4">
        <f t="shared" si="46"/>
        <v>32.97</v>
      </c>
      <c r="K260" t="s">
        <v>670</v>
      </c>
      <c r="L260" t="s">
        <v>4889</v>
      </c>
      <c r="M260" t="s">
        <v>173</v>
      </c>
      <c r="N260" s="6">
        <v>3.03</v>
      </c>
      <c r="O260">
        <f t="shared" si="42"/>
        <v>21.209999999999997</v>
      </c>
      <c r="P260" s="5">
        <f t="shared" si="45"/>
        <v>-0.35668789808917206</v>
      </c>
      <c r="Q260" t="s">
        <v>4887</v>
      </c>
      <c r="R260" s="6">
        <v>6.2350000000000003</v>
      </c>
      <c r="S260">
        <f t="shared" si="47"/>
        <v>7</v>
      </c>
      <c r="T260">
        <f t="shared" si="48"/>
        <v>43.645000000000003</v>
      </c>
      <c r="U260">
        <f t="shared" si="43"/>
        <v>10.675000000000004</v>
      </c>
      <c r="V260" s="5">
        <f t="shared" si="44"/>
        <v>0.50330033003300356</v>
      </c>
    </row>
    <row r="261" spans="1:22">
      <c r="A261" t="s">
        <v>5517</v>
      </c>
      <c r="B261" t="s">
        <v>5518</v>
      </c>
      <c r="C261" t="s">
        <v>434</v>
      </c>
      <c r="D261" s="6">
        <v>2.14</v>
      </c>
      <c r="E261" s="4">
        <v>1</v>
      </c>
      <c r="F261">
        <v>22</v>
      </c>
      <c r="G261">
        <v>46.2</v>
      </c>
      <c r="H261" t="s">
        <v>197</v>
      </c>
      <c r="I261" s="2" t="s">
        <v>433</v>
      </c>
      <c r="J261" s="4">
        <f t="shared" si="46"/>
        <v>47.080000000000005</v>
      </c>
      <c r="K261">
        <v>97753</v>
      </c>
      <c r="L261" t="s">
        <v>435</v>
      </c>
      <c r="M261" t="s">
        <v>168</v>
      </c>
      <c r="N261" s="6">
        <v>2.27</v>
      </c>
      <c r="O261">
        <f t="shared" si="42"/>
        <v>49.94</v>
      </c>
      <c r="P261" s="5">
        <f t="shared" si="45"/>
        <v>6.0747663551401702E-2</v>
      </c>
      <c r="Q261" s="5" t="s">
        <v>4891</v>
      </c>
      <c r="R261" s="6">
        <v>2.7</v>
      </c>
      <c r="S261">
        <f t="shared" si="47"/>
        <v>22</v>
      </c>
      <c r="T261">
        <f t="shared" si="48"/>
        <v>59.400000000000006</v>
      </c>
      <c r="U261">
        <f t="shared" si="43"/>
        <v>13.200000000000003</v>
      </c>
      <c r="V261" s="5">
        <f t="shared" si="44"/>
        <v>0.26431718061674014</v>
      </c>
    </row>
    <row r="262" spans="1:22">
      <c r="A262" t="s">
        <v>5519</v>
      </c>
      <c r="B262" t="s">
        <v>5520</v>
      </c>
      <c r="C262" t="s">
        <v>40</v>
      </c>
      <c r="D262" s="6">
        <v>27.87</v>
      </c>
      <c r="E262" s="4">
        <v>1</v>
      </c>
      <c r="F262">
        <v>26</v>
      </c>
      <c r="G262">
        <v>724.56</v>
      </c>
      <c r="H262" t="s">
        <v>174</v>
      </c>
      <c r="I262" s="2" t="s">
        <v>40</v>
      </c>
      <c r="J262" s="4">
        <f t="shared" si="46"/>
        <v>724.62</v>
      </c>
      <c r="K262" t="s">
        <v>40</v>
      </c>
      <c r="L262" t="s">
        <v>41</v>
      </c>
      <c r="M262" t="s">
        <v>175</v>
      </c>
      <c r="N262" s="6">
        <v>25.27</v>
      </c>
      <c r="O262">
        <f t="shared" si="42"/>
        <v>657.02</v>
      </c>
      <c r="P262" s="5">
        <f t="shared" si="45"/>
        <v>-9.3290276282741336E-2</v>
      </c>
      <c r="Q262" s="5" t="s">
        <v>5521</v>
      </c>
      <c r="R262" s="6">
        <v>33.26</v>
      </c>
      <c r="S262">
        <f t="shared" si="47"/>
        <v>26</v>
      </c>
      <c r="T262">
        <f t="shared" si="48"/>
        <v>864.76</v>
      </c>
      <c r="U262">
        <f t="shared" si="43"/>
        <v>140.20000000000005</v>
      </c>
      <c r="V262" s="5">
        <f t="shared" si="44"/>
        <v>0.21338772031292813</v>
      </c>
    </row>
    <row r="263" spans="1:22">
      <c r="A263" t="s">
        <v>5519</v>
      </c>
      <c r="B263" t="s">
        <v>5520</v>
      </c>
      <c r="C263" t="s">
        <v>850</v>
      </c>
      <c r="D263" s="6">
        <v>7.79</v>
      </c>
      <c r="E263" s="4">
        <v>1</v>
      </c>
      <c r="F263">
        <v>7</v>
      </c>
      <c r="G263">
        <v>54.53</v>
      </c>
      <c r="H263" t="s">
        <v>197</v>
      </c>
      <c r="I263" s="2" t="s">
        <v>40</v>
      </c>
      <c r="J263" s="4">
        <f t="shared" si="46"/>
        <v>54.53</v>
      </c>
      <c r="K263" t="s">
        <v>40</v>
      </c>
      <c r="L263" t="s">
        <v>41</v>
      </c>
      <c r="M263" t="s">
        <v>175</v>
      </c>
      <c r="N263" s="6">
        <v>6.3174999999999999</v>
      </c>
      <c r="O263">
        <f t="shared" si="42"/>
        <v>44.222499999999997</v>
      </c>
      <c r="P263" s="5">
        <f t="shared" si="45"/>
        <v>-0.18902439024390252</v>
      </c>
      <c r="Q263" s="5" t="s">
        <v>5521</v>
      </c>
      <c r="R263" s="6">
        <v>33.26</v>
      </c>
      <c r="S263">
        <f t="shared" si="47"/>
        <v>7</v>
      </c>
      <c r="T263">
        <f t="shared" si="48"/>
        <v>232.82</v>
      </c>
      <c r="U263">
        <f t="shared" si="43"/>
        <v>178.29</v>
      </c>
      <c r="V263" s="5">
        <f t="shared" si="44"/>
        <v>4.0316580925999208</v>
      </c>
    </row>
    <row r="264" spans="1:22">
      <c r="A264" t="s">
        <v>5522</v>
      </c>
      <c r="B264" t="s">
        <v>5523</v>
      </c>
      <c r="C264" t="s">
        <v>437</v>
      </c>
      <c r="D264" s="6">
        <v>2.14</v>
      </c>
      <c r="E264" s="4">
        <v>1</v>
      </c>
      <c r="F264">
        <v>74</v>
      </c>
      <c r="G264">
        <v>153.31</v>
      </c>
      <c r="H264" t="s">
        <v>197</v>
      </c>
      <c r="I264" s="2" t="s">
        <v>436</v>
      </c>
      <c r="J264" s="4">
        <f t="shared" si="46"/>
        <v>158.36000000000001</v>
      </c>
      <c r="K264">
        <v>97756</v>
      </c>
      <c r="L264" t="s">
        <v>438</v>
      </c>
      <c r="M264" t="s">
        <v>168</v>
      </c>
      <c r="N264" s="6">
        <v>2.27</v>
      </c>
      <c r="O264">
        <f t="shared" si="42"/>
        <v>167.98</v>
      </c>
      <c r="P264" s="5">
        <f t="shared" si="45"/>
        <v>6.0747663551401716E-2</v>
      </c>
      <c r="Q264" s="5" t="s">
        <v>4893</v>
      </c>
      <c r="R264" s="6">
        <v>18.5</v>
      </c>
      <c r="S264">
        <f t="shared" si="47"/>
        <v>74</v>
      </c>
      <c r="T264">
        <f t="shared" si="48"/>
        <v>1369</v>
      </c>
      <c r="U264">
        <f t="shared" si="43"/>
        <v>1215.69</v>
      </c>
      <c r="V264" s="5">
        <f t="shared" si="44"/>
        <v>7.2371115609001082</v>
      </c>
    </row>
    <row r="265" spans="1:22">
      <c r="A265" t="s">
        <v>5524</v>
      </c>
      <c r="B265" t="s">
        <v>5525</v>
      </c>
      <c r="C265" t="s">
        <v>357</v>
      </c>
      <c r="D265" s="6">
        <v>1.79</v>
      </c>
      <c r="E265" s="4">
        <v>1</v>
      </c>
      <c r="F265">
        <v>24</v>
      </c>
      <c r="G265">
        <v>42.96</v>
      </c>
      <c r="H265" t="s">
        <v>197</v>
      </c>
      <c r="I265" s="2" t="s">
        <v>356</v>
      </c>
      <c r="J265" s="4">
        <f t="shared" si="46"/>
        <v>42.96</v>
      </c>
      <c r="K265">
        <v>96175</v>
      </c>
      <c r="L265" t="s">
        <v>5526</v>
      </c>
      <c r="M265" t="s">
        <v>173</v>
      </c>
      <c r="N265" s="6">
        <v>1.26</v>
      </c>
      <c r="O265">
        <f t="shared" si="42"/>
        <v>30.240000000000002</v>
      </c>
      <c r="P265" s="5">
        <f t="shared" si="45"/>
        <v>-0.2960893854748603</v>
      </c>
      <c r="Q265" t="s">
        <v>5122</v>
      </c>
      <c r="R265" s="6">
        <v>2.08</v>
      </c>
      <c r="S265">
        <f t="shared" si="47"/>
        <v>24</v>
      </c>
      <c r="T265">
        <f t="shared" si="48"/>
        <v>49.92</v>
      </c>
      <c r="U265">
        <f t="shared" si="43"/>
        <v>6.9600000000000009</v>
      </c>
      <c r="V265" s="5">
        <f t="shared" si="44"/>
        <v>0.23015873015873017</v>
      </c>
    </row>
    <row r="266" spans="1:22">
      <c r="A266" t="s">
        <v>5527</v>
      </c>
      <c r="B266" t="s">
        <v>5528</v>
      </c>
      <c r="C266" t="s">
        <v>1268</v>
      </c>
      <c r="D266" s="6">
        <v>23.57</v>
      </c>
      <c r="E266" s="4">
        <v>1</v>
      </c>
      <c r="F266">
        <v>3</v>
      </c>
      <c r="G266">
        <v>67.48</v>
      </c>
      <c r="H266" t="s">
        <v>184</v>
      </c>
      <c r="I266" s="2" t="s">
        <v>1268</v>
      </c>
      <c r="J266" s="4">
        <f t="shared" si="46"/>
        <v>70.710000000000008</v>
      </c>
      <c r="K266" t="s">
        <v>1268</v>
      </c>
      <c r="L266" t="s">
        <v>4911</v>
      </c>
      <c r="M266" t="s">
        <v>206</v>
      </c>
      <c r="N266" s="6">
        <v>19.95</v>
      </c>
      <c r="O266">
        <f t="shared" si="42"/>
        <v>59.849999999999994</v>
      </c>
      <c r="P266" s="5">
        <f t="shared" si="45"/>
        <v>-0.15358506576156147</v>
      </c>
      <c r="Q266" s="5" t="s">
        <v>4912</v>
      </c>
      <c r="R266" s="6">
        <v>21.06</v>
      </c>
      <c r="S266">
        <f t="shared" si="47"/>
        <v>3</v>
      </c>
      <c r="T266">
        <f t="shared" si="48"/>
        <v>63.179999999999993</v>
      </c>
      <c r="U266">
        <f t="shared" si="43"/>
        <v>-4.3000000000000114</v>
      </c>
      <c r="V266" s="5">
        <f t="shared" si="44"/>
        <v>-7.1846282372598352E-2</v>
      </c>
    </row>
    <row r="267" spans="1:22">
      <c r="A267" t="s">
        <v>5529</v>
      </c>
      <c r="B267" t="s">
        <v>5530</v>
      </c>
      <c r="C267" t="s">
        <v>1843</v>
      </c>
      <c r="D267" s="6">
        <v>35</v>
      </c>
      <c r="E267" s="4">
        <v>1</v>
      </c>
      <c r="F267">
        <v>2</v>
      </c>
      <c r="G267">
        <v>70</v>
      </c>
      <c r="H267" t="s">
        <v>156</v>
      </c>
      <c r="I267" s="2" t="s">
        <v>222</v>
      </c>
      <c r="J267" s="4">
        <f t="shared" si="46"/>
        <v>70</v>
      </c>
      <c r="K267">
        <v>96114</v>
      </c>
      <c r="L267" t="s">
        <v>92</v>
      </c>
      <c r="M267" t="s">
        <v>223</v>
      </c>
      <c r="N267" s="6">
        <v>37.24</v>
      </c>
      <c r="O267">
        <f t="shared" si="42"/>
        <v>74.48</v>
      </c>
      <c r="P267" s="5">
        <f t="shared" si="45"/>
        <v>6.4000000000000057E-2</v>
      </c>
      <c r="Q267" s="5" t="s">
        <v>5531</v>
      </c>
      <c r="R267" s="6">
        <v>39.75</v>
      </c>
      <c r="S267">
        <f t="shared" si="47"/>
        <v>2</v>
      </c>
      <c r="T267">
        <f t="shared" si="48"/>
        <v>79.5</v>
      </c>
      <c r="U267">
        <f t="shared" si="43"/>
        <v>9.5</v>
      </c>
      <c r="V267" s="5">
        <f t="shared" si="44"/>
        <v>0.12755102040816327</v>
      </c>
    </row>
    <row r="268" spans="1:22">
      <c r="A268" t="s">
        <v>5529</v>
      </c>
      <c r="B268" t="s">
        <v>5530</v>
      </c>
      <c r="C268" t="s">
        <v>91</v>
      </c>
      <c r="D268" s="6">
        <v>6.57</v>
      </c>
      <c r="E268" s="4">
        <v>1</v>
      </c>
      <c r="F268">
        <v>121</v>
      </c>
      <c r="G268">
        <v>755.61</v>
      </c>
      <c r="H268" t="s">
        <v>197</v>
      </c>
      <c r="I268" s="2" t="s">
        <v>222</v>
      </c>
      <c r="J268" s="4">
        <f t="shared" si="46"/>
        <v>794.97</v>
      </c>
      <c r="K268">
        <v>96114</v>
      </c>
      <c r="L268" t="s">
        <v>92</v>
      </c>
      <c r="M268" t="s">
        <v>223</v>
      </c>
      <c r="N268" s="6">
        <v>6.206666666666667</v>
      </c>
      <c r="O268">
        <f t="shared" si="42"/>
        <v>751.00666666666666</v>
      </c>
      <c r="P268" s="5">
        <f t="shared" si="45"/>
        <v>-5.5301877219685477E-2</v>
      </c>
      <c r="Q268" s="5" t="s">
        <v>5532</v>
      </c>
      <c r="R268" s="6">
        <v>4.97</v>
      </c>
      <c r="S268">
        <f t="shared" si="47"/>
        <v>121</v>
      </c>
      <c r="T268">
        <f t="shared" si="48"/>
        <v>601.37</v>
      </c>
      <c r="U268">
        <f t="shared" si="43"/>
        <v>-154.24</v>
      </c>
      <c r="V268" s="5">
        <f t="shared" si="44"/>
        <v>-0.20537767085955741</v>
      </c>
    </row>
    <row r="269" spans="1:22">
      <c r="A269" t="s">
        <v>5533</v>
      </c>
      <c r="B269" t="s">
        <v>5534</v>
      </c>
      <c r="C269" t="s">
        <v>494</v>
      </c>
      <c r="D269" s="6">
        <v>3.43</v>
      </c>
      <c r="E269" s="4">
        <v>1</v>
      </c>
      <c r="F269">
        <v>125</v>
      </c>
      <c r="G269">
        <v>425.89</v>
      </c>
      <c r="H269" t="s">
        <v>197</v>
      </c>
      <c r="I269" s="2" t="s">
        <v>493</v>
      </c>
      <c r="J269" s="4">
        <f t="shared" si="46"/>
        <v>428.75</v>
      </c>
      <c r="K269">
        <v>96065</v>
      </c>
      <c r="L269" t="s">
        <v>4917</v>
      </c>
      <c r="M269" t="s">
        <v>168</v>
      </c>
      <c r="N269" s="6">
        <v>3.79</v>
      </c>
      <c r="O269">
        <f t="shared" si="42"/>
        <v>473.75</v>
      </c>
      <c r="P269" s="5">
        <f t="shared" si="45"/>
        <v>0.10495626822157435</v>
      </c>
      <c r="Q269" s="5" t="s">
        <v>4918</v>
      </c>
      <c r="R269" s="6">
        <v>2.83</v>
      </c>
      <c r="S269">
        <f t="shared" si="47"/>
        <v>125</v>
      </c>
      <c r="T269">
        <f t="shared" si="48"/>
        <v>353.75</v>
      </c>
      <c r="U269">
        <f t="shared" si="43"/>
        <v>-72.139999999999986</v>
      </c>
      <c r="V269" s="5">
        <f t="shared" si="44"/>
        <v>-0.15227440633245379</v>
      </c>
    </row>
    <row r="270" spans="1:22">
      <c r="A270" t="s">
        <v>5533</v>
      </c>
      <c r="B270" t="s">
        <v>5535</v>
      </c>
      <c r="C270" t="s">
        <v>636</v>
      </c>
      <c r="D270" s="6">
        <v>4.2699999999999996</v>
      </c>
      <c r="E270" s="4">
        <v>1</v>
      </c>
      <c r="F270">
        <v>20</v>
      </c>
      <c r="G270">
        <v>85.48</v>
      </c>
      <c r="H270" t="s">
        <v>197</v>
      </c>
      <c r="I270" s="2" t="s">
        <v>493</v>
      </c>
      <c r="J270" s="4">
        <f t="shared" si="46"/>
        <v>85.399999999999991</v>
      </c>
      <c r="K270">
        <v>96065</v>
      </c>
      <c r="L270" t="s">
        <v>4917</v>
      </c>
      <c r="M270" t="s">
        <v>168</v>
      </c>
      <c r="N270" s="6">
        <v>3.79</v>
      </c>
      <c r="O270">
        <f t="shared" si="42"/>
        <v>75.8</v>
      </c>
      <c r="P270" s="5">
        <f t="shared" si="45"/>
        <v>-0.11241217798594842</v>
      </c>
      <c r="Q270" s="5" t="s">
        <v>4918</v>
      </c>
      <c r="R270" s="6">
        <v>2.83</v>
      </c>
      <c r="S270">
        <f t="shared" si="47"/>
        <v>20</v>
      </c>
      <c r="T270">
        <f t="shared" si="48"/>
        <v>56.6</v>
      </c>
      <c r="U270">
        <f t="shared" si="43"/>
        <v>-28.880000000000003</v>
      </c>
      <c r="V270" s="5">
        <f t="shared" si="44"/>
        <v>-0.38100263852242749</v>
      </c>
    </row>
    <row r="271" spans="1:22">
      <c r="A271" t="s">
        <v>5536</v>
      </c>
      <c r="B271" t="s">
        <v>5537</v>
      </c>
      <c r="C271" t="s">
        <v>1982</v>
      </c>
      <c r="D271" s="6">
        <v>19.87</v>
      </c>
      <c r="E271" s="4">
        <v>1</v>
      </c>
      <c r="F271">
        <v>1</v>
      </c>
      <c r="G271">
        <v>19.87</v>
      </c>
      <c r="H271" t="s">
        <v>195</v>
      </c>
      <c r="I271" s="2" t="s">
        <v>664</v>
      </c>
      <c r="J271" s="4">
        <f t="shared" si="46"/>
        <v>19.87</v>
      </c>
      <c r="K271">
        <v>96034</v>
      </c>
      <c r="L271" t="s">
        <v>4732</v>
      </c>
      <c r="M271" t="s">
        <v>168</v>
      </c>
      <c r="N271" s="6">
        <v>18.5</v>
      </c>
      <c r="O271">
        <f t="shared" si="42"/>
        <v>18.5</v>
      </c>
      <c r="P271" s="5">
        <f t="shared" si="45"/>
        <v>-6.8948163059889322E-2</v>
      </c>
      <c r="Q271" s="5" t="s">
        <v>4733</v>
      </c>
      <c r="R271" s="6">
        <v>2.79</v>
      </c>
      <c r="S271">
        <f t="shared" si="47"/>
        <v>1</v>
      </c>
      <c r="T271">
        <f t="shared" si="48"/>
        <v>2.79</v>
      </c>
      <c r="U271">
        <f t="shared" si="43"/>
        <v>-17.080000000000002</v>
      </c>
      <c r="V271" s="5">
        <f t="shared" si="44"/>
        <v>-0.92324324324324336</v>
      </c>
    </row>
    <row r="272" spans="1:22">
      <c r="A272" t="s">
        <v>5536</v>
      </c>
      <c r="B272" t="s">
        <v>5537</v>
      </c>
      <c r="C272" t="s">
        <v>665</v>
      </c>
      <c r="D272" s="6">
        <v>2.57</v>
      </c>
      <c r="E272" s="4">
        <v>1</v>
      </c>
      <c r="F272">
        <v>39</v>
      </c>
      <c r="G272">
        <v>100.88</v>
      </c>
      <c r="H272" t="s">
        <v>197</v>
      </c>
      <c r="I272" s="2" t="s">
        <v>664</v>
      </c>
      <c r="J272" s="4">
        <f t="shared" si="46"/>
        <v>100.22999999999999</v>
      </c>
      <c r="K272">
        <v>96034</v>
      </c>
      <c r="L272" t="s">
        <v>4732</v>
      </c>
      <c r="M272" t="s">
        <v>168</v>
      </c>
      <c r="N272" s="6">
        <v>1.85</v>
      </c>
      <c r="O272">
        <f t="shared" si="42"/>
        <v>72.150000000000006</v>
      </c>
      <c r="P272" s="5">
        <f t="shared" si="45"/>
        <v>-0.2801556420233462</v>
      </c>
      <c r="Q272" s="5" t="s">
        <v>4733</v>
      </c>
      <c r="R272" s="6">
        <v>2.79</v>
      </c>
      <c r="S272">
        <f t="shared" si="47"/>
        <v>39</v>
      </c>
      <c r="T272">
        <f t="shared" si="48"/>
        <v>108.81</v>
      </c>
      <c r="U272">
        <f t="shared" si="43"/>
        <v>7.9300000000000068</v>
      </c>
      <c r="V272" s="5">
        <f t="shared" si="44"/>
        <v>0.10990990990990999</v>
      </c>
    </row>
    <row r="273" spans="1:22">
      <c r="A273" t="s">
        <v>5538</v>
      </c>
      <c r="B273" t="s">
        <v>5539</v>
      </c>
      <c r="C273" t="s">
        <v>1314</v>
      </c>
      <c r="D273" s="6">
        <v>18.21</v>
      </c>
      <c r="E273" s="4">
        <v>1</v>
      </c>
      <c r="F273">
        <v>6</v>
      </c>
      <c r="G273">
        <v>109.26</v>
      </c>
      <c r="H273" t="s">
        <v>197</v>
      </c>
      <c r="I273" s="2" t="s">
        <v>1313</v>
      </c>
      <c r="J273" s="4">
        <f t="shared" si="46"/>
        <v>109.26</v>
      </c>
      <c r="K273">
        <v>97102</v>
      </c>
      <c r="L273" t="s">
        <v>5540</v>
      </c>
      <c r="M273" t="s">
        <v>229</v>
      </c>
      <c r="N273" s="6">
        <v>15.29</v>
      </c>
      <c r="O273">
        <f t="shared" si="42"/>
        <v>91.74</v>
      </c>
      <c r="P273" s="5">
        <f t="shared" si="45"/>
        <v>-0.1603514552443713</v>
      </c>
      <c r="Q273" t="s">
        <v>5541</v>
      </c>
      <c r="R273" s="6">
        <v>17.8</v>
      </c>
      <c r="S273">
        <f t="shared" si="47"/>
        <v>6</v>
      </c>
      <c r="T273">
        <f t="shared" si="48"/>
        <v>106.80000000000001</v>
      </c>
      <c r="U273">
        <f t="shared" si="43"/>
        <v>-2.4599999999999937</v>
      </c>
      <c r="V273" s="5">
        <f t="shared" si="44"/>
        <v>-2.6814911706997971E-2</v>
      </c>
    </row>
    <row r="274" spans="1:22" hidden="1">
      <c r="A274" t="s">
        <v>5542</v>
      </c>
      <c r="B274" t="s">
        <v>5543</v>
      </c>
      <c r="C274" t="s">
        <v>502</v>
      </c>
      <c r="D274" s="4">
        <v>2.79</v>
      </c>
      <c r="E274" s="4">
        <v>1</v>
      </c>
      <c r="F274">
        <v>7</v>
      </c>
      <c r="G274">
        <v>19.53</v>
      </c>
      <c r="H274" t="s">
        <v>197</v>
      </c>
      <c r="I274" s="2" t="s">
        <v>501</v>
      </c>
      <c r="J274" s="4">
        <f t="shared" si="46"/>
        <v>19.53</v>
      </c>
      <c r="K274" t="e">
        <v>#N/A</v>
      </c>
      <c r="L274" t="e">
        <v>#N/A</v>
      </c>
      <c r="M274" t="e">
        <v>#N/A</v>
      </c>
      <c r="N274" t="e">
        <v>#N/A</v>
      </c>
      <c r="O274" t="e">
        <f t="shared" si="42"/>
        <v>#N/A</v>
      </c>
      <c r="Q274" s="5"/>
      <c r="R274" t="e">
        <v>#N/A</v>
      </c>
      <c r="S274">
        <f t="shared" si="47"/>
        <v>7</v>
      </c>
      <c r="T274" t="e">
        <f t="shared" si="48"/>
        <v>#N/A</v>
      </c>
      <c r="U274" t="e">
        <f t="shared" si="43"/>
        <v>#N/A</v>
      </c>
      <c r="V274" s="5" t="e">
        <f t="shared" si="44"/>
        <v>#N/A</v>
      </c>
    </row>
    <row r="275" spans="1:22">
      <c r="A275" t="s">
        <v>5544</v>
      </c>
      <c r="B275" t="s">
        <v>5545</v>
      </c>
      <c r="C275" t="s">
        <v>816</v>
      </c>
      <c r="D275" s="6">
        <v>6.86</v>
      </c>
      <c r="E275" s="4">
        <v>1</v>
      </c>
      <c r="F275">
        <v>18</v>
      </c>
      <c r="G275">
        <v>118.98</v>
      </c>
      <c r="H275" t="s">
        <v>197</v>
      </c>
      <c r="I275" s="2" t="s">
        <v>815</v>
      </c>
      <c r="J275" s="4">
        <f t="shared" si="46"/>
        <v>123.48</v>
      </c>
      <c r="K275">
        <v>96139</v>
      </c>
      <c r="L275" t="s">
        <v>4837</v>
      </c>
      <c r="M275" t="s">
        <v>4825</v>
      </c>
      <c r="N275" s="6">
        <v>3.8560000000000003</v>
      </c>
      <c r="O275">
        <f t="shared" si="42"/>
        <v>69.408000000000001</v>
      </c>
      <c r="P275" s="5">
        <f>(O275-J275)/J275</f>
        <v>-0.43790087463556854</v>
      </c>
      <c r="Q275" t="s">
        <v>4838</v>
      </c>
      <c r="R275" s="6">
        <v>3.78</v>
      </c>
      <c r="S275">
        <f t="shared" si="47"/>
        <v>18</v>
      </c>
      <c r="T275">
        <f t="shared" si="48"/>
        <v>68.039999999999992</v>
      </c>
      <c r="U275">
        <f t="shared" si="43"/>
        <v>-50.940000000000012</v>
      </c>
      <c r="V275" s="5">
        <f t="shared" si="44"/>
        <v>-0.73392116182572631</v>
      </c>
    </row>
    <row r="276" spans="1:22" hidden="1">
      <c r="D276" s="4"/>
      <c r="N276"/>
      <c r="P276" s="5"/>
      <c r="Q276" s="5" t="e">
        <v>#N/A</v>
      </c>
      <c r="R276" t="e">
        <v>#N/A</v>
      </c>
      <c r="S276">
        <f t="shared" si="47"/>
        <v>0</v>
      </c>
      <c r="T276" t="e">
        <f t="shared" si="48"/>
        <v>#N/A</v>
      </c>
      <c r="U276" t="e">
        <f t="shared" si="43"/>
        <v>#N/A</v>
      </c>
      <c r="V276" s="5" t="e">
        <f t="shared" si="44"/>
        <v>#N/A</v>
      </c>
    </row>
    <row r="277" spans="1:22" hidden="1">
      <c r="D277" s="4"/>
      <c r="N277"/>
      <c r="P277" s="5"/>
      <c r="Q277" s="5" t="e">
        <v>#N/A</v>
      </c>
      <c r="R277" t="e">
        <v>#N/A</v>
      </c>
      <c r="S277">
        <f t="shared" si="47"/>
        <v>0</v>
      </c>
      <c r="T277" t="e">
        <f t="shared" si="48"/>
        <v>#N/A</v>
      </c>
      <c r="U277" t="e">
        <f t="shared" si="43"/>
        <v>#N/A</v>
      </c>
      <c r="V277" s="5" t="e">
        <f t="shared" si="44"/>
        <v>#N/A</v>
      </c>
    </row>
    <row r="278" spans="1:22" s="6" customFormat="1">
      <c r="J278" s="6">
        <f>SUBTOTAL(9,J2:J275)</f>
        <v>120548.76999999995</v>
      </c>
      <c r="O278" s="6">
        <f>SUBTOTAL(9,O2:O275)</f>
        <v>107264.26897777784</v>
      </c>
      <c r="T278" s="6">
        <f>SUBTOTAL(9,T2:T275)</f>
        <v>110311.68259523808</v>
      </c>
      <c r="V278" s="7"/>
    </row>
  </sheetData>
  <sheetProtection formatCells="0" formatColumns="0" formatRows="0" insertColumns="0" insertRows="0" insertHyperlinks="0" deleteColumns="0" deleteRows="0" sort="0" autoFilter="0" pivotTables="0"/>
  <autoFilter ref="A1:T277" xr:uid="{00000000-0009-0000-0000-000001000000}">
    <filterColumn colId="14">
      <filters blank="1">
        <filter val="0.63"/>
        <filter val="10.8"/>
        <filter val="10158.7"/>
        <filter val="1020"/>
        <filter val="1025.43"/>
        <filter val="103.02"/>
        <filter val="104.69"/>
        <filter val="1048"/>
        <filter val="1102.84"/>
        <filter val="1131.83"/>
        <filter val="1187.2"/>
        <filter val="119.34"/>
        <filter val="12.63"/>
        <filter val="120.9"/>
        <filter val="13.65"/>
        <filter val="1358.47"/>
        <filter val="136.5"/>
        <filter val="139.65"/>
        <filter val="139.92"/>
        <filter val="14.63"/>
        <filter val="142.76"/>
        <filter val="144.64"/>
        <filter val="1444.8"/>
        <filter val="145.08"/>
        <filter val="146.25"/>
        <filter val="146.3"/>
        <filter val="1468.32"/>
        <filter val="1468.8"/>
        <filter val="147.68"/>
        <filter val="15.21"/>
        <filter val="1508.22"/>
        <filter val="1571.7"/>
        <filter val="158.1"/>
        <filter val="164.19"/>
        <filter val="1658.88"/>
        <filter val="166.8283333"/>
        <filter val="167.98"/>
        <filter val="17.28"/>
        <filter val="1710.15"/>
        <filter val="172.26"/>
        <filter val="179.46"/>
        <filter val="18.5"/>
        <filter val="18.54"/>
        <filter val="18.56"/>
        <filter val="181.09"/>
        <filter val="182.16"/>
        <filter val="182.28"/>
        <filter val="184.14"/>
        <filter val="186.18"/>
        <filter val="1893.36"/>
        <filter val="190.8"/>
        <filter val="195.22"/>
        <filter val="195.392"/>
        <filter val="198.72"/>
        <filter val="2.27"/>
        <filter val="2.394"/>
        <filter val="20.28"/>
        <filter val="20.64"/>
        <filter val="200.2"/>
        <filter val="209.16"/>
        <filter val="21.21"/>
        <filter val="21.328"/>
        <filter val="210.672"/>
        <filter val="219.52"/>
        <filter val="22.68"/>
        <filter val="223.44"/>
        <filter val="230.1432"/>
        <filter val="24.48"/>
        <filter val="24.72"/>
        <filter val="24.75"/>
        <filter val="242.6033333"/>
        <filter val="247.01"/>
        <filter val="248.6"/>
        <filter val="25.27"/>
        <filter val="25.96"/>
        <filter val="250.2"/>
        <filter val="252.54"/>
        <filter val="252.96"/>
        <filter val="2693.92"/>
        <filter val="27"/>
        <filter val="27.24"/>
        <filter val="27.45"/>
        <filter val="271.36"/>
        <filter val="273.776"/>
        <filter val="274.56"/>
        <filter val="279"/>
        <filter val="280.8"/>
        <filter val="29.55"/>
        <filter val="299.25"/>
        <filter val="3.324"/>
        <filter val="3.54"/>
        <filter val="30.24"/>
        <filter val="304.26"/>
        <filter val="31.32"/>
        <filter val="314.17"/>
        <filter val="320.07"/>
        <filter val="3202.64"/>
        <filter val="336.96"/>
        <filter val="337.44"/>
        <filter val="340.55"/>
        <filter val="3445.6"/>
        <filter val="347.928"/>
        <filter val="35.424"/>
        <filter val="352.75"/>
        <filter val="357.376"/>
        <filter val="36"/>
        <filter val="36.36"/>
        <filter val="36.52"/>
        <filter val="360.84"/>
        <filter val="362.88"/>
        <filter val="365.12"/>
        <filter val="37.8"/>
        <filter val="377.72"/>
        <filter val="3795.91"/>
        <filter val="382.39125"/>
        <filter val="39.88"/>
        <filter val="39.9"/>
        <filter val="390.1"/>
        <filter val="397.54"/>
        <filter val="398.8"/>
        <filter val="4.12"/>
        <filter val="4.5885"/>
        <filter val="4.65"/>
        <filter val="406.7"/>
        <filter val="417.9"/>
        <filter val="42.48"/>
        <filter val="42.5"/>
        <filter val="42.56"/>
        <filter val="44.2225"/>
        <filter val="44.625"/>
        <filter val="444.7333333"/>
        <filter val="45.87"/>
        <filter val="4507.35"/>
        <filter val="453"/>
        <filter val="47.88"/>
        <filter val="473.75"/>
        <filter val="483.2"/>
        <filter val="485.55"/>
        <filter val="49.8"/>
        <filter val="49.94"/>
        <filter val="490"/>
        <filter val="494.76"/>
        <filter val="497"/>
        <filter val="5.05"/>
        <filter val="5.675"/>
        <filter val="501.6"/>
        <filter val="51.1"/>
        <filter val="514.15"/>
        <filter val="523.02"/>
        <filter val="54.54"/>
        <filter val="54.8125"/>
        <filter val="5430"/>
        <filter val="55.8"/>
        <filter val="554.4"/>
        <filter val="56"/>
        <filter val="56.43"/>
        <filter val="56.695"/>
        <filter val="570.35"/>
        <filter val="571.32"/>
        <filter val="574.6"/>
        <filter val="58.52"/>
        <filter val="585.8"/>
        <filter val="59.76"/>
        <filter val="59.85"/>
        <filter val="594.74"/>
        <filter val="6.594583333"/>
        <filter val="61.16"/>
        <filter val="63"/>
        <filter val="636.8"/>
        <filter val="641.9"/>
        <filter val="65.82"/>
        <filter val="657.02"/>
        <filter val="66.24"/>
        <filter val="68.25"/>
        <filter val="69.3"/>
        <filter val="69.408"/>
        <filter val="695.64"/>
        <filter val="696.3"/>
        <filter val="697.2"/>
        <filter val="7.98"/>
        <filter val="70.68"/>
        <filter val="70.7"/>
        <filter val="72.15"/>
        <filter val="72.75"/>
        <filter val="730.94"/>
        <filter val="74.48"/>
        <filter val="747.9"/>
        <filter val="75.8"/>
        <filter val="751.0066667"/>
        <filter val="79.8"/>
        <filter val="797.2777778"/>
        <filter val="800.12"/>
        <filter val="81.25"/>
        <filter val="81.72"/>
        <filter val="830"/>
        <filter val="842.34"/>
        <filter val="8500"/>
        <filter val="87.78"/>
        <filter val="871.68"/>
        <filter val="872.36"/>
        <filter val="873.6"/>
        <filter val="88.14"/>
        <filter val="89.73"/>
        <filter val="893.76"/>
        <filter val="9.08"/>
        <filter val="90.9"/>
        <filter val="91.3"/>
        <filter val="91.74"/>
        <filter val="91.77"/>
        <filter val="922.56"/>
        <filter val="927.13"/>
        <filter val="932.96"/>
        <filter val="96.28"/>
        <filter val="97.61"/>
        <filter val="99.5"/>
        <filter val="993.85"/>
      </filters>
    </filterColumn>
    <filterColumn colId="19">
      <filters>
        <filter val="0.58"/>
        <filter val="0.67"/>
        <filter val="10.4"/>
        <filter val="10.82"/>
        <filter val="1002.56"/>
        <filter val="1027"/>
        <filter val="1038.72"/>
        <filter val="105.56"/>
        <filter val="106.8"/>
        <filter val="1062.6"/>
        <filter val="108.24"/>
        <filter val="108.81"/>
        <filter val="1083.76"/>
        <filter val="111.9814286"/>
        <filter val="1123.09"/>
        <filter val="114.4"/>
        <filter val="116.22"/>
        <filter val="117.39"/>
        <filter val="119.744"/>
        <filter val="1197.6"/>
        <filter val="129.84"/>
        <filter val="13.5"/>
        <filter val="1348.53"/>
        <filter val="135.148"/>
        <filter val="1369"/>
        <filter val="1371.51"/>
        <filter val="1387.22"/>
        <filter val="14.25"/>
        <filter val="142.68"/>
        <filter val="1428"/>
        <filter val="145.42"/>
        <filter val="145.6"/>
        <filter val="145.87"/>
        <filter val="147.49"/>
        <filter val="15.59"/>
        <filter val="153.78"/>
        <filter val="1544.8"/>
        <filter val="155.21"/>
        <filter val="155.23"/>
        <filter val="155.7"/>
        <filter val="1571.64"/>
        <filter val="159.1"/>
        <filter val="1596.48"/>
        <filter val="16.2"/>
        <filter val="16.75"/>
        <filter val="163.1"/>
        <filter val="1633.57"/>
        <filter val="17.466"/>
        <filter val="17.94"/>
        <filter val="174.3"/>
        <filter val="174.65"/>
        <filter val="175.63"/>
        <filter val="176.732"/>
        <filter val="18.21"/>
        <filter val="1846.325"/>
        <filter val="19.13"/>
        <filter val="1939.36"/>
        <filter val="195.96"/>
        <filter val="196.68"/>
        <filter val="1965.96"/>
        <filter val="199.56"/>
        <filter val="199.68"/>
        <filter val="2.7"/>
        <filter val="2.79"/>
        <filter val="2.97"/>
        <filter val="206.8"/>
        <filter val="2067"/>
        <filter val="209.44"/>
        <filter val="21.6"/>
        <filter val="21.83"/>
        <filter val="216.3"/>
        <filter val="219.57"/>
        <filter val="22.77"/>
        <filter val="224.76"/>
        <filter val="225.75"/>
        <filter val="23.89"/>
        <filter val="230.04"/>
        <filter val="230.4"/>
        <filter val="232.82"/>
        <filter val="237.6"/>
        <filter val="2388"/>
        <filter val="24.35"/>
        <filter val="24.95"/>
        <filter val="243.81"/>
        <filter val="244.51"/>
        <filter val="245.2"/>
        <filter val="248.32"/>
        <filter val="248.69"/>
        <filter val="256.96"/>
        <filter val="26.56"/>
        <filter val="266.24"/>
        <filter val="267.41"/>
        <filter val="27.03"/>
        <filter val="280.62"/>
        <filter val="29.11"/>
        <filter val="2974.04"/>
        <filter val="3.97"/>
        <filter val="31.25"/>
        <filter val="31.92"/>
        <filter val="314.88"/>
        <filter val="317.53"/>
        <filter val="3198.27"/>
        <filter val="32.4"/>
        <filter val="32.73"/>
        <filter val="33.25"/>
        <filter val="3341.7"/>
        <filter val="353.75"/>
        <filter val="363.75"/>
        <filter val="365.4"/>
        <filter val="368"/>
        <filter val="37.41"/>
        <filter val="370.94"/>
        <filter val="381.955"/>
        <filter val="388.79"/>
        <filter val="39.58"/>
        <filter val="39.9"/>
        <filter val="4.16"/>
        <filter val="4.18"/>
        <filter val="4.69"/>
        <filter val="4.93"/>
        <filter val="40.71"/>
        <filter val="406.9"/>
        <filter val="407.88"/>
        <filter val="41.6"/>
        <filter val="41.62"/>
        <filter val="41.895"/>
        <filter val="411.62"/>
        <filter val="414.2"/>
        <filter val="419.816"/>
        <filter val="42.56"/>
        <filter val="4271.6"/>
        <filter val="43.645"/>
        <filter val="43.66"/>
        <filter val="438.75"/>
        <filter val="438.77"/>
        <filter val="439.56"/>
        <filter val="442"/>
        <filter val="443.8"/>
        <filter val="447.49"/>
        <filter val="45.04"/>
        <filter val="45.15"/>
        <filter val="45.9"/>
        <filter val="45.92"/>
        <filter val="46.41"/>
        <filter val="46.58"/>
        <filter val="46.86"/>
        <filter val="465.31"/>
        <filter val="4672.66"/>
        <filter val="469.09"/>
        <filter val="469.44"/>
        <filter val="489.33"/>
        <filter val="49.896"/>
        <filter val="49.9"/>
        <filter val="49.92"/>
        <filter val="5.41"/>
        <filter val="5.54"/>
        <filter val="512.43"/>
        <filter val="519.8"/>
        <filter val="526.81"/>
        <filter val="527.34"/>
        <filter val="55.1"/>
        <filter val="56.56"/>
        <filter val="56.6"/>
        <filter val="582.08"/>
        <filter val="59.25"/>
        <filter val="59.4"/>
        <filter val="590.64"/>
        <filter val="598.8"/>
        <filter val="6.03"/>
        <filter val="6.65"/>
        <filter val="60.35"/>
        <filter val="601.37"/>
        <filter val="61.5"/>
        <filter val="61.536"/>
        <filter val="618"/>
        <filter val="62.4"/>
        <filter val="627.56"/>
        <filter val="63.18"/>
        <filter val="64.75"/>
        <filter val="64.92"/>
        <filter val="643.28"/>
        <filter val="660"/>
        <filter val="67.92"/>
        <filter val="68.04"/>
        <filter val="68.61"/>
        <filter val="685.85"/>
        <filter val="7.8"/>
        <filter val="70.1775"/>
        <filter val="7012.2"/>
        <filter val="707.4"/>
        <filter val="71.34"/>
        <filter val="714"/>
        <filter val="72.96"/>
        <filter val="722.206"/>
        <filter val="722.3366667"/>
        <filter val="727.6"/>
        <filter val="739.68"/>
        <filter val="748.8"/>
        <filter val="75.74"/>
        <filter val="79.43"/>
        <filter val="79.5"/>
        <filter val="791.25"/>
        <filter val="8.61"/>
        <filter val="805.28"/>
        <filter val="81.09"/>
        <filter val="81.825"/>
        <filter val="814.8"/>
        <filter val="816.068"/>
        <filter val="828.96"/>
        <filter val="83.15"/>
        <filter val="83.2"/>
        <filter val="83.85"/>
        <filter val="8316"/>
        <filter val="847.6"/>
        <filter val="853.24"/>
        <filter val="864.76"/>
        <filter val="871.68"/>
        <filter val="876.96"/>
        <filter val="891.94"/>
        <filter val="899.73"/>
        <filter val="91.48"/>
        <filter val="93.6"/>
        <filter val="936.88"/>
        <filter val="946.19"/>
        <filter val="964.6"/>
        <filter val="97.2"/>
        <filter val="98.8"/>
        <filter val="984.42"/>
        <filter val="99.19"/>
        <filter val="99.78"/>
        <filter val="990.6"/>
        <filter val="998.4"/>
      </filters>
    </filterColumn>
    <sortState xmlns:xlrd2="http://schemas.microsoft.com/office/spreadsheetml/2017/richdata2" ref="A2:T277">
      <sortCondition ref="A1:A277"/>
    </sortState>
  </autoFilter>
  <conditionalFormatting sqref="Q2">
    <cfRule type="duplicateValues" dxfId="82" priority="44"/>
  </conditionalFormatting>
  <conditionalFormatting sqref="Q6">
    <cfRule type="duplicateValues" dxfId="81" priority="42"/>
  </conditionalFormatting>
  <conditionalFormatting sqref="Q9">
    <cfRule type="duplicateValues" dxfId="80" priority="41"/>
  </conditionalFormatting>
  <conditionalFormatting sqref="Q15">
    <cfRule type="duplicateValues" dxfId="79" priority="100"/>
  </conditionalFormatting>
  <conditionalFormatting sqref="Q20">
    <cfRule type="duplicateValues" dxfId="78" priority="99"/>
  </conditionalFormatting>
  <conditionalFormatting sqref="Q22">
    <cfRule type="duplicateValues" dxfId="77" priority="98"/>
  </conditionalFormatting>
  <conditionalFormatting sqref="Q24">
    <cfRule type="duplicateValues" dxfId="76" priority="39"/>
  </conditionalFormatting>
  <conditionalFormatting sqref="Q26">
    <cfRule type="duplicateValues" dxfId="75" priority="38"/>
  </conditionalFormatting>
  <conditionalFormatting sqref="Q27">
    <cfRule type="duplicateValues" dxfId="74" priority="37"/>
  </conditionalFormatting>
  <conditionalFormatting sqref="Q28">
    <cfRule type="duplicateValues" dxfId="73" priority="36"/>
  </conditionalFormatting>
  <conditionalFormatting sqref="Q30">
    <cfRule type="duplicateValues" dxfId="72" priority="35"/>
  </conditionalFormatting>
  <conditionalFormatting sqref="Q40">
    <cfRule type="duplicateValues" dxfId="71" priority="95"/>
  </conditionalFormatting>
  <conditionalFormatting sqref="Q41">
    <cfRule type="duplicateValues" dxfId="70" priority="34"/>
  </conditionalFormatting>
  <conditionalFormatting sqref="Q45">
    <cfRule type="duplicateValues" dxfId="69" priority="33"/>
  </conditionalFormatting>
  <conditionalFormatting sqref="Q51">
    <cfRule type="duplicateValues" dxfId="68" priority="94"/>
  </conditionalFormatting>
  <conditionalFormatting sqref="Q52">
    <cfRule type="duplicateValues" dxfId="67" priority="32"/>
  </conditionalFormatting>
  <conditionalFormatting sqref="Q53">
    <cfRule type="duplicateValues" dxfId="66" priority="31"/>
  </conditionalFormatting>
  <conditionalFormatting sqref="Q56">
    <cfRule type="duplicateValues" dxfId="65" priority="92"/>
  </conditionalFormatting>
  <conditionalFormatting sqref="Q58">
    <cfRule type="duplicateValues" dxfId="64" priority="30"/>
  </conditionalFormatting>
  <conditionalFormatting sqref="Q66">
    <cfRule type="duplicateValues" dxfId="63" priority="29"/>
  </conditionalFormatting>
  <conditionalFormatting sqref="Q68">
    <cfRule type="duplicateValues" dxfId="62" priority="28"/>
  </conditionalFormatting>
  <conditionalFormatting sqref="Q72">
    <cfRule type="duplicateValues" dxfId="61" priority="27"/>
  </conditionalFormatting>
  <conditionalFormatting sqref="Q76">
    <cfRule type="duplicateValues" dxfId="60" priority="23"/>
  </conditionalFormatting>
  <conditionalFormatting sqref="Q77">
    <cfRule type="duplicateValues" dxfId="59" priority="22"/>
  </conditionalFormatting>
  <conditionalFormatting sqref="Q78">
    <cfRule type="duplicateValues" dxfId="58" priority="25"/>
  </conditionalFormatting>
  <conditionalFormatting sqref="Q79">
    <cfRule type="duplicateValues" dxfId="57" priority="21"/>
  </conditionalFormatting>
  <conditionalFormatting sqref="Q81">
    <cfRule type="duplicateValues" dxfId="56" priority="91"/>
  </conditionalFormatting>
  <conditionalFormatting sqref="Q82">
    <cfRule type="duplicateValues" dxfId="55" priority="20"/>
  </conditionalFormatting>
  <conditionalFormatting sqref="Q85">
    <cfRule type="duplicateValues" dxfId="54" priority="90"/>
  </conditionalFormatting>
  <conditionalFormatting sqref="Q90">
    <cfRule type="duplicateValues" dxfId="53" priority="89"/>
  </conditionalFormatting>
  <conditionalFormatting sqref="Q95">
    <cfRule type="duplicateValues" dxfId="52" priority="19"/>
  </conditionalFormatting>
  <conditionalFormatting sqref="Q96">
    <cfRule type="duplicateValues" dxfId="51" priority="18"/>
  </conditionalFormatting>
  <conditionalFormatting sqref="Q99">
    <cfRule type="duplicateValues" dxfId="50" priority="88"/>
  </conditionalFormatting>
  <conditionalFormatting sqref="Q112">
    <cfRule type="duplicateValues" dxfId="49" priority="17"/>
  </conditionalFormatting>
  <conditionalFormatting sqref="Q115">
    <cfRule type="duplicateValues" dxfId="48" priority="86"/>
  </conditionalFormatting>
  <conditionalFormatting sqref="Q117">
    <cfRule type="duplicateValues" dxfId="47" priority="85"/>
  </conditionalFormatting>
  <conditionalFormatting sqref="Q119">
    <cfRule type="duplicateValues" dxfId="46" priority="84"/>
  </conditionalFormatting>
  <conditionalFormatting sqref="Q121">
    <cfRule type="duplicateValues" dxfId="45" priority="83"/>
  </conditionalFormatting>
  <conditionalFormatting sqref="Q123">
    <cfRule type="duplicateValues" dxfId="44" priority="82"/>
  </conditionalFormatting>
  <conditionalFormatting sqref="Q126">
    <cfRule type="duplicateValues" dxfId="43" priority="81"/>
  </conditionalFormatting>
  <conditionalFormatting sqref="Q129">
    <cfRule type="duplicateValues" dxfId="42" priority="16"/>
  </conditionalFormatting>
  <conditionalFormatting sqref="Q133">
    <cfRule type="duplicateValues" dxfId="41" priority="15"/>
  </conditionalFormatting>
  <conditionalFormatting sqref="Q136">
    <cfRule type="duplicateValues" dxfId="40" priority="14"/>
  </conditionalFormatting>
  <conditionalFormatting sqref="Q140">
    <cfRule type="duplicateValues" dxfId="39" priority="13"/>
  </conditionalFormatting>
  <conditionalFormatting sqref="Q141">
    <cfRule type="duplicateValues" dxfId="38" priority="12"/>
  </conditionalFormatting>
  <conditionalFormatting sqref="Q146">
    <cfRule type="duplicateValues" dxfId="37" priority="80"/>
  </conditionalFormatting>
  <conditionalFormatting sqref="Q148">
    <cfRule type="duplicateValues" dxfId="36" priority="79"/>
  </conditionalFormatting>
  <conditionalFormatting sqref="Q150">
    <cfRule type="duplicateValues" dxfId="35" priority="78"/>
  </conditionalFormatting>
  <conditionalFormatting sqref="Q151">
    <cfRule type="duplicateValues" dxfId="34" priority="77"/>
  </conditionalFormatting>
  <conditionalFormatting sqref="Q153">
    <cfRule type="duplicateValues" dxfId="33" priority="11"/>
  </conditionalFormatting>
  <conditionalFormatting sqref="Q154">
    <cfRule type="duplicateValues" dxfId="32" priority="76"/>
  </conditionalFormatting>
  <conditionalFormatting sqref="Q160">
    <cfRule type="duplicateValues" dxfId="31" priority="75"/>
  </conditionalFormatting>
  <conditionalFormatting sqref="Q164">
    <cfRule type="duplicateValues" dxfId="30" priority="10"/>
  </conditionalFormatting>
  <conditionalFormatting sqref="Q172">
    <cfRule type="duplicateValues" dxfId="29" priority="74"/>
  </conditionalFormatting>
  <conditionalFormatting sqref="Q179">
    <cfRule type="duplicateValues" dxfId="28" priority="73"/>
  </conditionalFormatting>
  <conditionalFormatting sqref="Q183">
    <cfRule type="duplicateValues" dxfId="27" priority="9"/>
  </conditionalFormatting>
  <conditionalFormatting sqref="Q184">
    <cfRule type="duplicateValues" dxfId="26" priority="8"/>
  </conditionalFormatting>
  <conditionalFormatting sqref="Q186">
    <cfRule type="duplicateValues" dxfId="25" priority="7"/>
  </conditionalFormatting>
  <conditionalFormatting sqref="Q189">
    <cfRule type="duplicateValues" dxfId="24" priority="72"/>
  </conditionalFormatting>
  <conditionalFormatting sqref="Q191">
    <cfRule type="duplicateValues" dxfId="23" priority="71"/>
  </conditionalFormatting>
  <conditionalFormatting sqref="Q192">
    <cfRule type="duplicateValues" dxfId="22" priority="6"/>
  </conditionalFormatting>
  <conditionalFormatting sqref="Q196">
    <cfRule type="duplicateValues" dxfId="21" priority="5"/>
  </conditionalFormatting>
  <conditionalFormatting sqref="Q199">
    <cfRule type="duplicateValues" dxfId="20" priority="69"/>
  </conditionalFormatting>
  <conditionalFormatting sqref="Q200">
    <cfRule type="duplicateValues" dxfId="19" priority="64"/>
  </conditionalFormatting>
  <conditionalFormatting sqref="Q202">
    <cfRule type="duplicateValues" dxfId="18" priority="63"/>
  </conditionalFormatting>
  <conditionalFormatting sqref="Q206">
    <cfRule type="duplicateValues" dxfId="17" priority="62"/>
  </conditionalFormatting>
  <conditionalFormatting sqref="Q210">
    <cfRule type="duplicateValues" dxfId="16" priority="61"/>
  </conditionalFormatting>
  <conditionalFormatting sqref="Q216">
    <cfRule type="duplicateValues" dxfId="15" priority="60"/>
  </conditionalFormatting>
  <conditionalFormatting sqref="Q217">
    <cfRule type="duplicateValues" dxfId="14" priority="58"/>
  </conditionalFormatting>
  <conditionalFormatting sqref="Q218">
    <cfRule type="duplicateValues" dxfId="13" priority="57"/>
  </conditionalFormatting>
  <conditionalFormatting sqref="Q222">
    <cfRule type="duplicateValues" dxfId="12" priority="4"/>
  </conditionalFormatting>
  <conditionalFormatting sqref="Q227">
    <cfRule type="duplicateValues" dxfId="11" priority="56"/>
  </conditionalFormatting>
  <conditionalFormatting sqref="Q231">
    <cfRule type="duplicateValues" dxfId="10" priority="55"/>
  </conditionalFormatting>
  <conditionalFormatting sqref="Q232">
    <cfRule type="duplicateValues" dxfId="9" priority="53"/>
  </conditionalFormatting>
  <conditionalFormatting sqref="Q235">
    <cfRule type="duplicateValues" dxfId="8" priority="52"/>
  </conditionalFormatting>
  <conditionalFormatting sqref="Q238">
    <cfRule type="duplicateValues" dxfId="7" priority="50"/>
  </conditionalFormatting>
  <conditionalFormatting sqref="Q240">
    <cfRule type="duplicateValues" dxfId="6" priority="48"/>
  </conditionalFormatting>
  <conditionalFormatting sqref="Q243">
    <cfRule type="duplicateValues" dxfId="5" priority="49"/>
  </conditionalFormatting>
  <conditionalFormatting sqref="Q251">
    <cfRule type="duplicateValues" dxfId="4" priority="47"/>
  </conditionalFormatting>
  <conditionalFormatting sqref="Q255">
    <cfRule type="duplicateValues" dxfId="3" priority="3"/>
  </conditionalFormatting>
  <conditionalFormatting sqref="Q265">
    <cfRule type="duplicateValues" dxfId="2" priority="2"/>
  </conditionalFormatting>
  <conditionalFormatting sqref="Q274">
    <cfRule type="duplicateValues" dxfId="1" priority="66"/>
  </conditionalFormatting>
  <conditionalFormatting sqref="Q275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47DBEBC721A469A17A95D006A9BFB" ma:contentTypeVersion="15" ma:contentTypeDescription="Create a new document." ma:contentTypeScope="" ma:versionID="9530f1fe581829b3a6d54bcb002085b3">
  <xsd:schema xmlns:xsd="http://www.w3.org/2001/XMLSchema" xmlns:xs="http://www.w3.org/2001/XMLSchema" xmlns:p="http://schemas.microsoft.com/office/2006/metadata/properties" xmlns:ns2="3a3ed3bc-3c44-4738-9067-c280a010078f" xmlns:ns3="2bb1c556-e14e-4550-93b9-037ab403a2ff" targetNamespace="http://schemas.microsoft.com/office/2006/metadata/properties" ma:root="true" ma:fieldsID="517da0ee7406220e54e5a90cdba516d7" ns2:_="" ns3:_="">
    <xsd:import namespace="3a3ed3bc-3c44-4738-9067-c280a010078f"/>
    <xsd:import namespace="2bb1c556-e14e-4550-93b9-037ab403a2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3ed3bc-3c44-4738-9067-c280a01007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b1c556-e14e-4550-93b9-037ab403a2f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C4913C-C607-4DDD-B0F8-193E72B3A567}"/>
</file>

<file path=customXml/itemProps2.xml><?xml version="1.0" encoding="utf-8"?>
<ds:datastoreItem xmlns:ds="http://schemas.openxmlformats.org/officeDocument/2006/customXml" ds:itemID="{B4A282A6-3F6A-4DF9-AD0E-43BFC0A4C198}"/>
</file>

<file path=customXml/itemProps3.xml><?xml version="1.0" encoding="utf-8"?>
<ds:datastoreItem xmlns:ds="http://schemas.openxmlformats.org/officeDocument/2006/customXml" ds:itemID="{8894A517-CFC0-4860-A468-DE9B7AEC6B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 Corporation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Product Purchased</dc:title>
  <dc:subject>Product Purchased</dc:subject>
  <dc:creator>ePhood</dc:creator>
  <cp:keywords/>
  <dc:description/>
  <cp:lastModifiedBy/>
  <cp:revision/>
  <dcterms:created xsi:type="dcterms:W3CDTF">2022-04-22T11:18:48Z</dcterms:created>
  <dcterms:modified xsi:type="dcterms:W3CDTF">2023-09-15T13:53:47Z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0x010100D7A47DBEBC721A469A17A95D006A9BFB</vt:lpwstr>
  </property>
</Properties>
</file>