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1. P&amp;L and Scenario Analysis/KPIs/Attractions/"/>
    </mc:Choice>
  </mc:AlternateContent>
  <xr:revisionPtr revIDLastSave="10" documentId="13_ncr:1_{FEDF75CF-EE68-4D11-A33C-A41490FF8872}" xr6:coauthVersionLast="47" xr6:coauthVersionMax="47" xr10:uidLastSave="{5F5767DF-6C27-47DB-AFC4-6412425B2D29}"/>
  <bookViews>
    <workbookView xWindow="-120" yWindow="-120" windowWidth="25440" windowHeight="15390" xr2:uid="{8823B98C-A17C-4F15-800E-BEA76880576C}"/>
  </bookViews>
  <sheets>
    <sheet name="Input Data" sheetId="1" r:id="rId1"/>
    <sheet name="Main KPI Dashboard" sheetId="2" r:id="rId2"/>
    <sheet name="Admissions Dashboard" sheetId="3" r:id="rId3"/>
    <sheet name="F&amp;B and M&amp;E Dashboard" sheetId="4" r:id="rId4"/>
    <sheet name="Retail Dashboard" sheetId="5" r:id="rId5"/>
  </sheets>
  <definedNames>
    <definedName name="_xlnm.Print_Area" localSheetId="2">'Admissions Dashboard'!$B$2:$N$44</definedName>
    <definedName name="_xlnm.Print_Area" localSheetId="3">'F&amp;B and M&amp;E Dashboard'!$B$2:$M$77</definedName>
    <definedName name="_xlnm.Print_Area" localSheetId="1">'Main KPI Dashboard'!$B$2:$O$52</definedName>
    <definedName name="_xlnm.Print_Area" localSheetId="4">'Retail Dashboard'!$B$2:$O$50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5" l="1"/>
  <c r="E69" i="5"/>
  <c r="F69" i="5"/>
  <c r="G69" i="5"/>
  <c r="C69" i="5"/>
  <c r="D87" i="4"/>
  <c r="E87" i="4"/>
  <c r="F87" i="4"/>
  <c r="G87" i="4"/>
  <c r="D88" i="4"/>
  <c r="E88" i="4"/>
  <c r="F88" i="4"/>
  <c r="G88" i="4"/>
  <c r="N25" i="1" l="1"/>
  <c r="G70" i="5" s="1"/>
  <c r="M25" i="1"/>
  <c r="F70" i="5" s="1"/>
  <c r="L25" i="1"/>
  <c r="E70" i="5" s="1"/>
  <c r="K25" i="1"/>
  <c r="D70" i="5" s="1"/>
  <c r="J25" i="1"/>
  <c r="C70" i="5" s="1"/>
  <c r="K7" i="1"/>
  <c r="L7" i="1"/>
  <c r="M7" i="1"/>
  <c r="N7" i="1"/>
  <c r="J7" i="1"/>
  <c r="D10" i="1"/>
  <c r="D84" i="4" s="1"/>
  <c r="E10" i="1"/>
  <c r="E84" i="4" s="1"/>
  <c r="F10" i="1"/>
  <c r="F84" i="4" s="1"/>
  <c r="G10" i="1"/>
  <c r="G84" i="4" s="1"/>
  <c r="C10" i="1"/>
  <c r="C84" i="4" s="1"/>
  <c r="C76" i="2" l="1"/>
  <c r="D90" i="2" l="1"/>
  <c r="E90" i="2"/>
  <c r="F90" i="2"/>
  <c r="G90" i="2"/>
  <c r="H90" i="2"/>
  <c r="C90" i="2"/>
  <c r="D73" i="3" l="1"/>
  <c r="E73" i="3"/>
  <c r="F73" i="3"/>
  <c r="G73" i="3"/>
  <c r="C73" i="3"/>
  <c r="G68" i="3"/>
  <c r="F68" i="3"/>
  <c r="E68" i="3"/>
  <c r="D68" i="3"/>
  <c r="C68" i="3"/>
  <c r="G51" i="3"/>
  <c r="F51" i="3"/>
  <c r="E51" i="3"/>
  <c r="D51" i="3"/>
  <c r="C51" i="3"/>
  <c r="D76" i="2" l="1"/>
  <c r="E76" i="2"/>
  <c r="F76" i="2"/>
  <c r="G76" i="2"/>
  <c r="C65" i="2"/>
  <c r="D65" i="2"/>
  <c r="E65" i="2"/>
  <c r="F65" i="2"/>
  <c r="G65" i="2"/>
  <c r="D11" i="1"/>
  <c r="D56" i="5" s="1"/>
  <c r="E11" i="1"/>
  <c r="E56" i="5" s="1"/>
  <c r="F11" i="1"/>
  <c r="F56" i="5" s="1"/>
  <c r="G11" i="1"/>
  <c r="G56" i="5" s="1"/>
  <c r="C11" i="1"/>
  <c r="C56" i="5" s="1"/>
  <c r="K21" i="1"/>
  <c r="D9" i="1" s="1"/>
  <c r="L21" i="1"/>
  <c r="E9" i="1" s="1"/>
  <c r="M21" i="1"/>
  <c r="F9" i="1" s="1"/>
  <c r="N21" i="1"/>
  <c r="G9" i="1" s="1"/>
  <c r="J21" i="1"/>
  <c r="C9" i="1" s="1"/>
  <c r="G7" i="1"/>
  <c r="F7" i="1"/>
  <c r="D7" i="1"/>
  <c r="E7" i="1"/>
  <c r="C7" i="1"/>
  <c r="J24" i="1"/>
  <c r="K24" i="1" s="1"/>
  <c r="L24" i="1" s="1"/>
  <c r="M24" i="1" s="1"/>
  <c r="N24" i="1" s="1"/>
  <c r="J16" i="1"/>
  <c r="K16" i="1" s="1"/>
  <c r="L16" i="1" s="1"/>
  <c r="M16" i="1" s="1"/>
  <c r="N16" i="1" s="1"/>
  <c r="J11" i="1"/>
  <c r="K11" i="1" s="1"/>
  <c r="L11" i="1" s="1"/>
  <c r="M11" i="1" s="1"/>
  <c r="N11" i="1" s="1"/>
  <c r="G58" i="3" l="1"/>
  <c r="F58" i="3"/>
  <c r="E58" i="3"/>
  <c r="D58" i="3"/>
  <c r="C58" i="3"/>
  <c r="C59" i="5"/>
  <c r="C63" i="5" s="1"/>
  <c r="C58" i="5"/>
  <c r="C62" i="5" s="1"/>
  <c r="C60" i="5"/>
  <c r="F98" i="4"/>
  <c r="F111" i="4" s="1"/>
  <c r="F99" i="4"/>
  <c r="F100" i="4"/>
  <c r="G53" i="3"/>
  <c r="F64" i="2"/>
  <c r="F50" i="3"/>
  <c r="F83" i="4"/>
  <c r="F53" i="3"/>
  <c r="D52" i="3"/>
  <c r="E48" i="3"/>
  <c r="D48" i="3"/>
  <c r="C50" i="3"/>
  <c r="C83" i="4"/>
  <c r="C52" i="3"/>
  <c r="E53" i="3"/>
  <c r="F48" i="3"/>
  <c r="G50" i="3"/>
  <c r="G83" i="4"/>
  <c r="G52" i="3"/>
  <c r="D53" i="3"/>
  <c r="G48" i="3"/>
  <c r="F66" i="2"/>
  <c r="F52" i="3"/>
  <c r="D50" i="3"/>
  <c r="D83" i="4"/>
  <c r="E50" i="3"/>
  <c r="E83" i="4"/>
  <c r="E52" i="3"/>
  <c r="C53" i="3"/>
  <c r="C48" i="3"/>
  <c r="E62" i="2"/>
  <c r="D62" i="2"/>
  <c r="G62" i="2"/>
  <c r="F62" i="2"/>
  <c r="D67" i="2"/>
  <c r="C98" i="4"/>
  <c r="C101" i="4" s="1"/>
  <c r="C100" i="4"/>
  <c r="C64" i="2"/>
  <c r="F67" i="2"/>
  <c r="G100" i="4"/>
  <c r="G98" i="4"/>
  <c r="G99" i="4"/>
  <c r="G112" i="4" s="1"/>
  <c r="G64" i="2"/>
  <c r="C67" i="2"/>
  <c r="E99" i="4"/>
  <c r="E112" i="4" s="1"/>
  <c r="E98" i="4"/>
  <c r="E64" i="2"/>
  <c r="E100" i="4"/>
  <c r="G67" i="2"/>
  <c r="D64" i="2"/>
  <c r="D98" i="4"/>
  <c r="D99" i="4"/>
  <c r="D112" i="4" s="1"/>
  <c r="D100" i="4"/>
  <c r="E67" i="2"/>
  <c r="E66" i="2"/>
  <c r="D66" i="2"/>
  <c r="G66" i="2"/>
  <c r="C66" i="2"/>
  <c r="C99" i="4"/>
  <c r="D111" i="4" l="1"/>
  <c r="D101" i="4"/>
  <c r="E111" i="4"/>
  <c r="E101" i="4"/>
  <c r="G111" i="4"/>
  <c r="G101" i="4"/>
  <c r="G106" i="4" s="1"/>
  <c r="G107" i="4" s="1"/>
  <c r="F101" i="4"/>
  <c r="F106" i="4" s="1"/>
  <c r="F107" i="4" s="1"/>
  <c r="F112" i="4"/>
  <c r="C61" i="5"/>
  <c r="C66" i="5" s="1"/>
  <c r="C67" i="5" s="1"/>
  <c r="C64" i="5"/>
  <c r="C65" i="5" s="1"/>
  <c r="F86" i="4"/>
  <c r="E86" i="4"/>
  <c r="E106" i="4"/>
  <c r="E107" i="4" s="1"/>
  <c r="C86" i="4"/>
  <c r="C106" i="4"/>
  <c r="C107" i="4" s="1"/>
  <c r="D86" i="4"/>
  <c r="D106" i="4"/>
  <c r="D107" i="4" s="1"/>
  <c r="G86" i="4"/>
  <c r="G59" i="5"/>
  <c r="G63" i="5" s="1"/>
  <c r="G58" i="5"/>
  <c r="G60" i="5"/>
  <c r="G64" i="5" s="1"/>
  <c r="F59" i="5"/>
  <c r="F63" i="5" s="1"/>
  <c r="F58" i="5"/>
  <c r="F60" i="5"/>
  <c r="F64" i="5" s="1"/>
  <c r="E60" i="5"/>
  <c r="E64" i="5" s="1"/>
  <c r="E59" i="5"/>
  <c r="E58" i="5"/>
  <c r="E62" i="5" s="1"/>
  <c r="D60" i="5"/>
  <c r="D64" i="5" s="1"/>
  <c r="D58" i="5"/>
  <c r="D59" i="5"/>
  <c r="D63" i="5" s="1"/>
  <c r="G102" i="4"/>
  <c r="G104" i="4"/>
  <c r="G103" i="4"/>
  <c r="E103" i="4"/>
  <c r="E104" i="4"/>
  <c r="E102" i="4"/>
  <c r="E105" i="4"/>
  <c r="C102" i="4"/>
  <c r="C103" i="4"/>
  <c r="C104" i="4"/>
  <c r="C105" i="4"/>
  <c r="D103" i="4"/>
  <c r="D105" i="4"/>
  <c r="D102" i="4"/>
  <c r="D104" i="4"/>
  <c r="F102" i="4"/>
  <c r="F104" i="4"/>
  <c r="F105" i="4"/>
  <c r="F103" i="4"/>
  <c r="G56" i="3"/>
  <c r="G62" i="3" s="1"/>
  <c r="G57" i="3"/>
  <c r="G63" i="3" s="1"/>
  <c r="F57" i="3"/>
  <c r="F63" i="3" s="1"/>
  <c r="F56" i="3"/>
  <c r="E57" i="3"/>
  <c r="E63" i="3" s="1"/>
  <c r="E56" i="3"/>
  <c r="D56" i="3"/>
  <c r="D59" i="3" s="1"/>
  <c r="D65" i="3" s="1"/>
  <c r="D57" i="3"/>
  <c r="D63" i="3" s="1"/>
  <c r="C57" i="3"/>
  <c r="D64" i="3"/>
  <c r="G64" i="3"/>
  <c r="C64" i="3"/>
  <c r="C63" i="3"/>
  <c r="E62" i="3"/>
  <c r="E64" i="3"/>
  <c r="F64" i="3"/>
  <c r="E72" i="3"/>
  <c r="F79" i="2"/>
  <c r="D72" i="3"/>
  <c r="C79" i="2"/>
  <c r="F71" i="3"/>
  <c r="E71" i="3"/>
  <c r="D79" i="2"/>
  <c r="G71" i="3"/>
  <c r="E79" i="2"/>
  <c r="C71" i="3"/>
  <c r="F72" i="3"/>
  <c r="G72" i="3"/>
  <c r="D71" i="3"/>
  <c r="G79" i="2"/>
  <c r="C80" i="2"/>
  <c r="C72" i="3"/>
  <c r="G80" i="2"/>
  <c r="E80" i="2"/>
  <c r="D80" i="2"/>
  <c r="F80" i="2"/>
  <c r="G105" i="4" l="1"/>
  <c r="F59" i="3"/>
  <c r="F60" i="3" s="1"/>
  <c r="F66" i="3" s="1"/>
  <c r="G61" i="5"/>
  <c r="G62" i="5"/>
  <c r="G65" i="5" s="1"/>
  <c r="F61" i="5"/>
  <c r="F66" i="5" s="1"/>
  <c r="F67" i="5" s="1"/>
  <c r="F62" i="5"/>
  <c r="F65" i="5" s="1"/>
  <c r="E61" i="5"/>
  <c r="E66" i="5" s="1"/>
  <c r="E67" i="5" s="1"/>
  <c r="E63" i="5"/>
  <c r="E65" i="5"/>
  <c r="D61" i="5"/>
  <c r="D66" i="5" s="1"/>
  <c r="D67" i="5" s="1"/>
  <c r="D62" i="5"/>
  <c r="D65" i="5" s="1"/>
  <c r="G59" i="3"/>
  <c r="F62" i="3"/>
  <c r="F65" i="3"/>
  <c r="E59" i="3"/>
  <c r="D60" i="3"/>
  <c r="D66" i="3" s="1"/>
  <c r="D62" i="3"/>
  <c r="C56" i="3"/>
  <c r="C62" i="2"/>
  <c r="G66" i="5" l="1"/>
  <c r="G67" i="5" s="1"/>
  <c r="G60" i="3"/>
  <c r="G66" i="3" s="1"/>
  <c r="G65" i="3"/>
  <c r="E65" i="3"/>
  <c r="E60" i="3"/>
  <c r="E66" i="3" s="1"/>
  <c r="C59" i="3"/>
  <c r="C62" i="3"/>
  <c r="J6" i="1"/>
  <c r="K6" i="1" s="1"/>
  <c r="L6" i="1" s="1"/>
  <c r="M6" i="1" s="1"/>
  <c r="N6" i="1" s="1"/>
  <c r="C6" i="1"/>
  <c r="C60" i="3" l="1"/>
  <c r="C66" i="3" s="1"/>
  <c r="C65" i="3"/>
  <c r="C55" i="5"/>
  <c r="C47" i="3"/>
  <c r="C81" i="4"/>
  <c r="D6" i="1"/>
  <c r="C61" i="2"/>
  <c r="D47" i="3" l="1"/>
  <c r="D81" i="4"/>
  <c r="D55" i="5"/>
  <c r="E6" i="1"/>
  <c r="D61" i="2"/>
  <c r="E47" i="3" l="1"/>
  <c r="E81" i="4"/>
  <c r="E55" i="5"/>
  <c r="F6" i="1"/>
  <c r="E61" i="2"/>
  <c r="D45" i="1"/>
  <c r="E45" i="1"/>
  <c r="F45" i="1"/>
  <c r="G45" i="1"/>
  <c r="C45" i="1"/>
  <c r="F81" i="4" l="1"/>
  <c r="F55" i="5"/>
  <c r="F47" i="3"/>
  <c r="G6" i="1"/>
  <c r="F61" i="2"/>
  <c r="C102" i="2"/>
  <c r="C94" i="2"/>
  <c r="G81" i="4" l="1"/>
  <c r="G55" i="5"/>
  <c r="G47" i="3"/>
  <c r="G61" i="2"/>
  <c r="C100" i="2" s="1"/>
  <c r="C95" i="2" l="1"/>
  <c r="C99" i="2"/>
  <c r="C97" i="2"/>
  <c r="C98" i="2"/>
  <c r="J12" i="1" l="1"/>
  <c r="C8" i="1"/>
  <c r="C13" i="1" l="1"/>
  <c r="C89" i="4"/>
  <c r="C113" i="4" s="1"/>
  <c r="C69" i="3"/>
  <c r="C49" i="3"/>
  <c r="C54" i="3" s="1"/>
  <c r="C88" i="4"/>
  <c r="C112" i="4" s="1"/>
  <c r="C82" i="4"/>
  <c r="C77" i="2"/>
  <c r="C87" i="4"/>
  <c r="C63" i="2"/>
  <c r="C111" i="4" l="1"/>
  <c r="C90" i="4"/>
  <c r="C95" i="4" s="1"/>
  <c r="C96" i="4" s="1"/>
  <c r="C86" i="2"/>
  <c r="C106" i="2" s="1"/>
  <c r="C85" i="4"/>
  <c r="C108" i="4" s="1"/>
  <c r="C109" i="4" s="1"/>
  <c r="C91" i="4"/>
  <c r="C93" i="4"/>
  <c r="C92" i="4"/>
  <c r="C84" i="2"/>
  <c r="C104" i="2" s="1"/>
  <c r="C70" i="3"/>
  <c r="C82" i="2"/>
  <c r="C29" i="1"/>
  <c r="C85" i="2"/>
  <c r="C105" i="2" s="1"/>
  <c r="C68" i="2"/>
  <c r="C70" i="2" s="1"/>
  <c r="C96" i="2"/>
  <c r="C78" i="2"/>
  <c r="C37" i="1"/>
  <c r="C94" i="4" l="1"/>
  <c r="C39" i="1"/>
  <c r="C47" i="1" s="1"/>
  <c r="C87" i="2"/>
  <c r="C69" i="2"/>
  <c r="C74" i="2"/>
  <c r="C73" i="2"/>
  <c r="C71" i="2"/>
  <c r="C72" i="2"/>
  <c r="C103" i="2"/>
  <c r="C83" i="2"/>
  <c r="C88" i="2" l="1"/>
  <c r="K12" i="1"/>
  <c r="D8" i="1"/>
  <c r="D89" i="4" s="1"/>
  <c r="D13" i="1"/>
  <c r="D113" i="4" l="1"/>
  <c r="D90" i="4"/>
  <c r="D49" i="3"/>
  <c r="D54" i="3" s="1"/>
  <c r="D69" i="3"/>
  <c r="D84" i="2"/>
  <c r="D82" i="4"/>
  <c r="D82" i="2"/>
  <c r="D63" i="2"/>
  <c r="D77" i="2"/>
  <c r="D85" i="4" l="1"/>
  <c r="D108" i="4" s="1"/>
  <c r="D109" i="4" s="1"/>
  <c r="D95" i="4"/>
  <c r="D96" i="4" s="1"/>
  <c r="D93" i="4"/>
  <c r="D91" i="4"/>
  <c r="D92" i="4"/>
  <c r="D94" i="4"/>
  <c r="D68" i="2"/>
  <c r="D70" i="2" s="1"/>
  <c r="D85" i="2"/>
  <c r="D70" i="3"/>
  <c r="D86" i="2"/>
  <c r="D29" i="1"/>
  <c r="D37" i="1"/>
  <c r="D78" i="2"/>
  <c r="D87" i="2" l="1"/>
  <c r="D39" i="1"/>
  <c r="D47" i="1" s="1"/>
  <c r="D73" i="2"/>
  <c r="D69" i="2"/>
  <c r="D72" i="2"/>
  <c r="D71" i="2"/>
  <c r="D74" i="2"/>
  <c r="D83" i="2"/>
  <c r="D88" i="2" l="1"/>
  <c r="L12" i="1"/>
  <c r="E8" i="1"/>
  <c r="E82" i="4" l="1"/>
  <c r="E89" i="4"/>
  <c r="E13" i="1"/>
  <c r="E85" i="4"/>
  <c r="E92" i="4"/>
  <c r="E91" i="4"/>
  <c r="E93" i="4"/>
  <c r="E63" i="2"/>
  <c r="E77" i="2"/>
  <c r="E49" i="3"/>
  <c r="E54" i="3" s="1"/>
  <c r="E69" i="3"/>
  <c r="E85" i="2"/>
  <c r="E70" i="3"/>
  <c r="E113" i="4" l="1"/>
  <c r="E90" i="4"/>
  <c r="E84" i="2"/>
  <c r="E29" i="1"/>
  <c r="E82" i="2"/>
  <c r="E78" i="2"/>
  <c r="E68" i="2"/>
  <c r="E70" i="2" s="1"/>
  <c r="E86" i="2" l="1"/>
  <c r="E37" i="1"/>
  <c r="E39" i="1" s="1"/>
  <c r="E47" i="1" s="1"/>
  <c r="E94" i="4"/>
  <c r="E95" i="4"/>
  <c r="E96" i="4" s="1"/>
  <c r="E108" i="4"/>
  <c r="E109" i="4" s="1"/>
  <c r="E87" i="2"/>
  <c r="E69" i="2"/>
  <c r="E74" i="2"/>
  <c r="E72" i="2"/>
  <c r="E73" i="2"/>
  <c r="E71" i="2"/>
  <c r="E83" i="2"/>
  <c r="E88" i="2" l="1"/>
  <c r="M12" i="1"/>
  <c r="F8" i="1"/>
  <c r="F89" i="4" s="1"/>
  <c r="F113" i="4" l="1"/>
  <c r="F90" i="4"/>
  <c r="F69" i="3"/>
  <c r="F70" i="3"/>
  <c r="F63" i="2"/>
  <c r="F77" i="2"/>
  <c r="F82" i="4"/>
  <c r="F13" i="1"/>
  <c r="F78" i="2"/>
  <c r="F49" i="3"/>
  <c r="F54" i="3" s="1"/>
  <c r="F85" i="4" l="1"/>
  <c r="F108" i="4" s="1"/>
  <c r="F109" i="4" s="1"/>
  <c r="F95" i="4"/>
  <c r="F96" i="4" s="1"/>
  <c r="F93" i="4"/>
  <c r="F92" i="4"/>
  <c r="F91" i="4"/>
  <c r="F94" i="4"/>
  <c r="F85" i="2"/>
  <c r="F68" i="2"/>
  <c r="F70" i="2" s="1"/>
  <c r="F29" i="1"/>
  <c r="F84" i="2"/>
  <c r="F37" i="1" l="1"/>
  <c r="F39" i="1" s="1"/>
  <c r="F47" i="1" s="1"/>
  <c r="F87" i="2"/>
  <c r="F82" i="2"/>
  <c r="F83" i="2" s="1"/>
  <c r="F74" i="2"/>
  <c r="F69" i="2"/>
  <c r="F73" i="2"/>
  <c r="F71" i="2"/>
  <c r="F72" i="2"/>
  <c r="F86" i="2"/>
  <c r="F88" i="2" l="1"/>
  <c r="N12" i="1"/>
  <c r="G8" i="1"/>
  <c r="G89" i="4" s="1"/>
  <c r="G113" i="4" l="1"/>
  <c r="G90" i="4"/>
  <c r="G84" i="2"/>
  <c r="G49" i="3"/>
  <c r="G54" i="3" s="1"/>
  <c r="G69" i="3"/>
  <c r="G63" i="2"/>
  <c r="G77" i="2"/>
  <c r="G13" i="1"/>
  <c r="G78" i="2"/>
  <c r="G82" i="4"/>
  <c r="G70" i="3"/>
  <c r="G85" i="4" l="1"/>
  <c r="G108" i="4" s="1"/>
  <c r="G109" i="4" s="1"/>
  <c r="G95" i="4"/>
  <c r="G96" i="4" s="1"/>
  <c r="G91" i="4"/>
  <c r="G93" i="4"/>
  <c r="G92" i="4"/>
  <c r="G94" i="4"/>
  <c r="G29" i="1"/>
  <c r="G68" i="2"/>
  <c r="G85" i="2"/>
  <c r="G82" i="2"/>
  <c r="G87" i="2" l="1"/>
  <c r="G73" i="2"/>
  <c r="G69" i="2"/>
  <c r="G74" i="2"/>
  <c r="G72" i="2"/>
  <c r="G71" i="2"/>
  <c r="G37" i="1"/>
  <c r="G39" i="1" s="1"/>
  <c r="G47" i="1" s="1"/>
  <c r="G83" i="2"/>
  <c r="G86" i="2"/>
  <c r="G70" i="2"/>
  <c r="G88" i="2" l="1"/>
</calcChain>
</file>

<file path=xl/sharedStrings.xml><?xml version="1.0" encoding="utf-8"?>
<sst xmlns="http://schemas.openxmlformats.org/spreadsheetml/2006/main" count="212" uniqueCount="137">
  <si>
    <t>ONLY POPULATE THE ORANGE CELLS</t>
  </si>
  <si>
    <r>
      <t>P&amp;L DATA</t>
    </r>
    <r>
      <rPr>
        <b/>
        <sz val="18"/>
        <color theme="0"/>
        <rFont val="Calibri"/>
        <family val="2"/>
        <scheme val="minor"/>
      </rPr>
      <t xml:space="preserve"> 
</t>
    </r>
    <r>
      <rPr>
        <b/>
        <sz val="14"/>
        <color theme="0"/>
        <rFont val="Calibri"/>
        <family val="2"/>
        <scheme val="minor"/>
      </rPr>
      <t>Designed in partnership with Crowe</t>
    </r>
  </si>
  <si>
    <t>Insert Opening Year</t>
  </si>
  <si>
    <t>Revenue</t>
  </si>
  <si>
    <t>Admissions Revenue</t>
  </si>
  <si>
    <t>Admissions</t>
  </si>
  <si>
    <t>Average Admission Price</t>
  </si>
  <si>
    <t>Food &amp; Beverage</t>
  </si>
  <si>
    <t>Number of customers/tickets</t>
  </si>
  <si>
    <t>Meeting &amp; Events</t>
  </si>
  <si>
    <t>ADMISSIONS Revenue</t>
  </si>
  <si>
    <t>Room Hire</t>
  </si>
  <si>
    <t>Retail</t>
  </si>
  <si>
    <t>Food &amp; Beverage Revenue</t>
  </si>
  <si>
    <t>Other</t>
  </si>
  <si>
    <t>Average spend per customer</t>
  </si>
  <si>
    <t>Total Revenue</t>
  </si>
  <si>
    <t>Number of customers</t>
  </si>
  <si>
    <t>Total Food &amp; Beverage Revenue</t>
  </si>
  <si>
    <t>Department Costs</t>
  </si>
  <si>
    <t>Admissions Payroll</t>
  </si>
  <si>
    <t>Meeting &amp; Events Revenue</t>
  </si>
  <si>
    <t>Admissions Consumables</t>
  </si>
  <si>
    <t>No. of events</t>
  </si>
  <si>
    <t>Admissions Commission</t>
  </si>
  <si>
    <t>Room Hire per event</t>
  </si>
  <si>
    <t>F&amp;B Payroll</t>
  </si>
  <si>
    <t>Guests per event</t>
  </si>
  <si>
    <t>F&amp;B Cost of Sales</t>
  </si>
  <si>
    <t>Average spend per guest</t>
  </si>
  <si>
    <t>F&amp;B Other</t>
  </si>
  <si>
    <t>Meeting &amp; Events Revenue (ex Room Hire)</t>
  </si>
  <si>
    <t>M&amp;E Payroll</t>
  </si>
  <si>
    <t>M&amp;E Cost of Sales</t>
  </si>
  <si>
    <t>M&amp;E Other</t>
  </si>
  <si>
    <t>Retail Revenue</t>
  </si>
  <si>
    <t>Retail Payroll</t>
  </si>
  <si>
    <t>Retail Cost of Sales</t>
  </si>
  <si>
    <t>Retail Other</t>
  </si>
  <si>
    <t>Total Retail Revenue</t>
  </si>
  <si>
    <t>Other Department Costs</t>
  </si>
  <si>
    <t>Total Department Costs</t>
  </si>
  <si>
    <t>Other Operating Costs</t>
  </si>
  <si>
    <t>Other Staff/Payroll Costs</t>
  </si>
  <si>
    <t>Admin and General</t>
  </si>
  <si>
    <t>Sales and Marketing</t>
  </si>
  <si>
    <t>Repairs and Maintenance</t>
  </si>
  <si>
    <t>Utilities</t>
  </si>
  <si>
    <t>Total Other Operating Costs</t>
  </si>
  <si>
    <t>Gross Operating Profit</t>
  </si>
  <si>
    <t>Fixed Costs</t>
  </si>
  <si>
    <t>Rent</t>
  </si>
  <si>
    <t>Insurance</t>
  </si>
  <si>
    <t>Rates</t>
  </si>
  <si>
    <t>Total Fixed Costs</t>
  </si>
  <si>
    <t>EBITDA</t>
  </si>
  <si>
    <r>
      <t>KPI DASHBOARD</t>
    </r>
    <r>
      <rPr>
        <b/>
        <sz val="18"/>
        <color theme="0"/>
        <rFont val="Calibri"/>
        <family val="2"/>
        <scheme val="minor"/>
      </rPr>
      <t xml:space="preserve">  
</t>
    </r>
    <r>
      <rPr>
        <b/>
        <sz val="14"/>
        <color theme="0"/>
        <rFont val="Calibri"/>
        <family val="2"/>
        <scheme val="minor"/>
      </rPr>
      <t>Designed in partnership with Crowe</t>
    </r>
  </si>
  <si>
    <t>ANNUAL KPIs</t>
  </si>
  <si>
    <t>YOY REVENUE ANALYSIS</t>
  </si>
  <si>
    <t>ANNUAL REVENUE ANALYSIS</t>
  </si>
  <si>
    <t>Select Year</t>
  </si>
  <si>
    <t>YOY change in CUSTOMERS/PRICE</t>
  </si>
  <si>
    <t>REVENUE CONVERSION</t>
  </si>
  <si>
    <t>TOTAL PAYROLL %</t>
  </si>
  <si>
    <t>TOTAL COST ANALYSIS</t>
  </si>
  <si>
    <t>DATA FOR GRAPHS - NOT TO BE AMENDED</t>
  </si>
  <si>
    <t>Rev</t>
  </si>
  <si>
    <t>Avg Admissions Rate</t>
  </si>
  <si>
    <t>DP</t>
  </si>
  <si>
    <t>Payroll</t>
  </si>
  <si>
    <t>Other Departmental</t>
  </si>
  <si>
    <t>Payroll %</t>
  </si>
  <si>
    <t>Cost of Sales</t>
  </si>
  <si>
    <t>Overheads</t>
  </si>
  <si>
    <t>Departmental Profit %</t>
  </si>
  <si>
    <t>EBITDA %</t>
  </si>
  <si>
    <r>
      <t xml:space="preserve">ADMISSIONS KPI DASHBOARD  
</t>
    </r>
    <r>
      <rPr>
        <b/>
        <sz val="14"/>
        <color theme="0"/>
        <rFont val="Calibri"/>
        <family val="2"/>
        <scheme val="minor"/>
      </rPr>
      <t>Designed in partnership with Crowe</t>
    </r>
  </si>
  <si>
    <t>NUMBER OF ADMISSIONS</t>
  </si>
  <si>
    <t>ADMISSIONS REVENUE and PROFIT CONVERSION %</t>
  </si>
  <si>
    <t>DEPARTMENT COSTS</t>
  </si>
  <si>
    <t>DEPARTMENT COST %</t>
  </si>
  <si>
    <t>Total Dept Cost</t>
  </si>
  <si>
    <t>Department Profit</t>
  </si>
  <si>
    <t>Admissions Payroll Cost %</t>
  </si>
  <si>
    <t>Admissions consumables cost  %</t>
  </si>
  <si>
    <t>Commission Cost %</t>
  </si>
  <si>
    <t>Total department cost %</t>
  </si>
  <si>
    <t>Department Profit %</t>
  </si>
  <si>
    <t>Number of admissions</t>
  </si>
  <si>
    <r>
      <t xml:space="preserve">F&amp;B and M&amp;E KPI DASHBOARD 
</t>
    </r>
    <r>
      <rPr>
        <b/>
        <sz val="14"/>
        <color theme="0"/>
        <rFont val="Calibri"/>
        <family val="2"/>
        <scheme val="minor"/>
      </rPr>
      <t>Designed in partnership with Crowe</t>
    </r>
  </si>
  <si>
    <t>ANNUAL KPI'S</t>
  </si>
  <si>
    <t>F&amp;B REVENUE AND DEPT PROFIT %</t>
  </si>
  <si>
    <t>M&amp;E REVENUE AND DEPT PROFIT %</t>
  </si>
  <si>
    <t>FOOD AND BEVERAGE (F&amp;B) DEPARTMENT COSTS</t>
  </si>
  <si>
    <t>MEETINGS AND EVENTS (M&amp;E) DEPARTMENT COSTS</t>
  </si>
  <si>
    <t>FOOD AND BEVERAGE (F&amp;B) DEPARTMENT COSTS %</t>
  </si>
  <si>
    <t>MEETINGS AND EVENTS (M&amp;E) DEPARTMENT COSTS %</t>
  </si>
  <si>
    <t>F&amp;B and M&amp;E  COMBINED COSTS</t>
  </si>
  <si>
    <t>F&amp;B/M&amp;E PAYROLL COST %</t>
  </si>
  <si>
    <t>F&amp;B and M&amp;E  COMBINED REVENUE AND PROFIT</t>
  </si>
  <si>
    <t>Food &amp; Beverage Rev</t>
  </si>
  <si>
    <t>Meeting &amp; Events Rev</t>
  </si>
  <si>
    <t>Total F&amp;B and M&amp;E Rev</t>
  </si>
  <si>
    <t>M&amp;E and Room Hire</t>
  </si>
  <si>
    <t>Total F&amp;B Costs</t>
  </si>
  <si>
    <t>F&amp;B Payroll %</t>
  </si>
  <si>
    <t>F&amp;B Cost of Sales %</t>
  </si>
  <si>
    <t>F&amp;B Other %</t>
  </si>
  <si>
    <t>Total F&amp;B Costs %</t>
  </si>
  <si>
    <t>F&amp;B Dept Profit</t>
  </si>
  <si>
    <t>F&amp;B Dept Profit %</t>
  </si>
  <si>
    <t>Total M&amp;E Costs</t>
  </si>
  <si>
    <t>M&amp;E Payroll %</t>
  </si>
  <si>
    <t>M&amp;E Cost of Sales %</t>
  </si>
  <si>
    <t>M&amp;E Other %</t>
  </si>
  <si>
    <t>Total M&amp;E Costs %</t>
  </si>
  <si>
    <t>M&amp;E Dept Profit (Incl Rm Hire)</t>
  </si>
  <si>
    <t>M&amp;E Dept Profit %</t>
  </si>
  <si>
    <t>F&amp;B and M&amp;E Combined Profit</t>
  </si>
  <si>
    <t>F&amp;B and M&amp;E Combined Profit %</t>
  </si>
  <si>
    <t>Combined Payroll</t>
  </si>
  <si>
    <t>Combined Costs of Sales</t>
  </si>
  <si>
    <t>Combined Other Costs</t>
  </si>
  <si>
    <r>
      <t xml:space="preserve">RETAIL KPI DASHBOARD  
</t>
    </r>
    <r>
      <rPr>
        <b/>
        <sz val="14"/>
        <color theme="0"/>
        <rFont val="Calibri"/>
        <family val="2"/>
        <scheme val="minor"/>
      </rPr>
      <t>Designed in partnership with Crowe</t>
    </r>
  </si>
  <si>
    <t>RETAIL DEPT REVENUE AND PROFIT CONVERSION %</t>
  </si>
  <si>
    <t>RETAIL DEPT CUSTOMERS and AVERAGE SPEND</t>
  </si>
  <si>
    <t>RETAIL DEPT COST %</t>
  </si>
  <si>
    <t>RETAIL DEPT COSTS</t>
  </si>
  <si>
    <t>Total Retail Costs</t>
  </si>
  <si>
    <t>Retail Payroll %</t>
  </si>
  <si>
    <t>Retail Cost of Sales %</t>
  </si>
  <si>
    <t>Retail Other %</t>
  </si>
  <si>
    <t>Total Retail Costs %</t>
  </si>
  <si>
    <t>Retail Dept Profit</t>
  </si>
  <si>
    <t>Retail Dept Profit %</t>
  </si>
  <si>
    <t>Number of Customers</t>
  </si>
  <si>
    <t>Average Spend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</si>
</sst>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€&quot;#,##0,&quot;k&quot;;\(&quot;€&quot;#,&quot;k&quot;\);\-"/>
    <numFmt numFmtId="165" formatCode="&quot;€&quot;#,##0.0"/>
    <numFmt numFmtId="166" formatCode="0.0%"/>
    <numFmt numFmtId="167" formatCode="_-* #,##0_-;\-* #,##0_-;_-* &quot;-&quot;??_-;_-@_-"/>
    <numFmt numFmtId="168" formatCode="&quot;€&quot;#,##0.00"/>
    <numFmt numFmtId="169" formatCode="&quot;€&quot;#,##0"/>
    <numFmt numFmtId="170" formatCode="&quot;€&quot;#,##0.000,&quot;k&quot;;\(&quot;€&quot;#.000,&quot;k&quot;\)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2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5" fillId="3" borderId="0" xfId="0" applyFont="1" applyFill="1"/>
    <xf numFmtId="0" fontId="7" fillId="2" borderId="0" xfId="0" applyFont="1" applyFill="1"/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5" xfId="0" applyFont="1" applyBorder="1" applyAlignment="1">
      <alignment horizontal="left" vertical="top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2" fillId="0" borderId="0" xfId="0" applyFont="1" applyFill="1" applyBorder="1" applyAlignment="1">
      <alignment wrapText="1"/>
    </xf>
    <xf numFmtId="1" fontId="6" fillId="3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Border="1"/>
    <xf numFmtId="17" fontId="6" fillId="2" borderId="0" xfId="0" applyNumberFormat="1" applyFont="1" applyFill="1" applyAlignment="1">
      <alignment horizontal="center"/>
    </xf>
    <xf numFmtId="0" fontId="7" fillId="2" borderId="0" xfId="0" applyFont="1" applyFill="1" applyBorder="1"/>
    <xf numFmtId="168" fontId="0" fillId="2" borderId="0" xfId="0" applyNumberFormat="1" applyFill="1"/>
    <xf numFmtId="166" fontId="0" fillId="2" borderId="0" xfId="1" applyNumberFormat="1" applyFont="1" applyFill="1"/>
    <xf numFmtId="0" fontId="4" fillId="3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4" fillId="3" borderId="1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9" fontId="0" fillId="0" borderId="0" xfId="1" applyFont="1"/>
    <xf numFmtId="0" fontId="0" fillId="0" borderId="5" xfId="0" applyFill="1" applyBorder="1"/>
    <xf numFmtId="164" fontId="8" fillId="0" borderId="0" xfId="0" applyNumberFormat="1" applyFont="1" applyFill="1"/>
    <xf numFmtId="9" fontId="8" fillId="0" borderId="0" xfId="1" applyFont="1" applyFill="1"/>
    <xf numFmtId="169" fontId="7" fillId="0" borderId="0" xfId="0" applyNumberFormat="1" applyFont="1" applyFill="1"/>
    <xf numFmtId="9" fontId="7" fillId="0" borderId="0" xfId="1" applyFont="1" applyFill="1"/>
    <xf numFmtId="167" fontId="0" fillId="0" borderId="0" xfId="5" applyNumberFormat="1" applyFont="1" applyFill="1"/>
    <xf numFmtId="164" fontId="0" fillId="0" borderId="0" xfId="0" applyNumberFormat="1"/>
    <xf numFmtId="164" fontId="8" fillId="0" borderId="0" xfId="1" applyNumberFormat="1" applyFont="1" applyFill="1"/>
    <xf numFmtId="0" fontId="0" fillId="0" borderId="0" xfId="3" applyFont="1" applyBorder="1"/>
    <xf numFmtId="0" fontId="7" fillId="0" borderId="0" xfId="1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0" fillId="2" borderId="0" xfId="0" applyFill="1" applyProtection="1"/>
    <xf numFmtId="0" fontId="4" fillId="3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3" fillId="2" borderId="0" xfId="0" applyFont="1" applyFill="1" applyProtection="1"/>
    <xf numFmtId="0" fontId="3" fillId="7" borderId="0" xfId="0" applyFont="1" applyFill="1" applyProtection="1"/>
    <xf numFmtId="0" fontId="0" fillId="0" borderId="0" xfId="0" applyFill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5" fillId="2" borderId="0" xfId="0" applyFont="1" applyFill="1" applyProtection="1"/>
    <xf numFmtId="0" fontId="5" fillId="3" borderId="0" xfId="0" applyFont="1" applyFill="1" applyProtection="1"/>
    <xf numFmtId="1" fontId="6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164" fontId="8" fillId="0" borderId="0" xfId="0" applyNumberFormat="1" applyFont="1" applyFill="1" applyProtection="1"/>
    <xf numFmtId="9" fontId="8" fillId="0" borderId="0" xfId="1" applyFont="1" applyFill="1" applyProtection="1"/>
    <xf numFmtId="169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166" fontId="7" fillId="0" borderId="0" xfId="1" applyNumberFormat="1" applyFont="1" applyFill="1" applyProtection="1"/>
    <xf numFmtId="0" fontId="0" fillId="0" borderId="0" xfId="0" applyProtection="1"/>
    <xf numFmtId="167" fontId="0" fillId="0" borderId="0" xfId="5" applyNumberFormat="1" applyFont="1" applyFill="1" applyProtection="1"/>
    <xf numFmtId="167" fontId="0" fillId="0" borderId="0" xfId="5" applyNumberFormat="1" applyFont="1" applyProtection="1"/>
    <xf numFmtId="166" fontId="7" fillId="2" borderId="0" xfId="1" applyNumberFormat="1" applyFont="1" applyFill="1" applyProtection="1"/>
    <xf numFmtId="164" fontId="8" fillId="4" borderId="0" xfId="0" applyNumberFormat="1" applyFont="1" applyFill="1" applyProtection="1"/>
    <xf numFmtId="164" fontId="9" fillId="2" borderId="0" xfId="0" applyNumberFormat="1" applyFont="1" applyFill="1" applyProtection="1"/>
    <xf numFmtId="165" fontId="3" fillId="7" borderId="0" xfId="0" applyNumberFormat="1" applyFont="1" applyFill="1" applyAlignment="1" applyProtection="1">
      <alignment vertical="center"/>
    </xf>
    <xf numFmtId="0" fontId="0" fillId="7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8" fontId="0" fillId="0" borderId="0" xfId="0" applyNumberFormat="1" applyFont="1" applyFill="1" applyBorder="1" applyAlignment="1" applyProtection="1">
      <alignment vertical="center"/>
    </xf>
    <xf numFmtId="168" fontId="0" fillId="0" borderId="5" xfId="0" applyNumberFormat="1" applyFont="1" applyFill="1" applyBorder="1" applyAlignment="1" applyProtection="1">
      <alignment vertical="center"/>
    </xf>
    <xf numFmtId="17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7" fontId="7" fillId="7" borderId="0" xfId="5" applyNumberFormat="1" applyFont="1" applyFill="1" applyBorder="1" applyAlignment="1" applyProtection="1">
      <alignment vertical="center"/>
    </xf>
    <xf numFmtId="167" fontId="7" fillId="7" borderId="5" xfId="5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9" fontId="7" fillId="7" borderId="0" xfId="5" applyNumberFormat="1" applyFont="1" applyFill="1" applyBorder="1" applyAlignment="1" applyProtection="1">
      <alignment vertical="center"/>
    </xf>
    <xf numFmtId="169" fontId="7" fillId="7" borderId="5" xfId="5" applyNumberFormat="1" applyFont="1" applyFill="1" applyBorder="1" applyAlignment="1" applyProtection="1">
      <alignment vertical="center"/>
    </xf>
    <xf numFmtId="164" fontId="7" fillId="7" borderId="0" xfId="0" applyNumberFormat="1" applyFont="1" applyFill="1" applyBorder="1" applyAlignment="1" applyProtection="1">
      <alignment vertical="center"/>
    </xf>
    <xf numFmtId="0" fontId="10" fillId="5" borderId="4" xfId="3" applyFont="1" applyFill="1" applyBorder="1" applyAlignment="1" applyProtection="1">
      <alignment vertical="center"/>
    </xf>
    <xf numFmtId="164" fontId="10" fillId="6" borderId="0" xfId="0" applyNumberFormat="1" applyFont="1" applyFill="1" applyBorder="1" applyAlignment="1" applyProtection="1">
      <alignment vertical="center"/>
    </xf>
    <xf numFmtId="0" fontId="10" fillId="0" borderId="4" xfId="3" applyFont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4" xfId="3" applyFont="1" applyBorder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>
      <alignment vertical="center"/>
    </xf>
    <xf numFmtId="169" fontId="0" fillId="7" borderId="0" xfId="0" applyNumberFormat="1" applyFont="1" applyFill="1" applyBorder="1" applyAlignment="1" applyProtection="1">
      <alignment vertical="center"/>
    </xf>
    <xf numFmtId="169" fontId="0" fillId="7" borderId="5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>
      <alignment vertical="center"/>
    </xf>
    <xf numFmtId="169" fontId="3" fillId="0" borderId="5" xfId="0" applyNumberFormat="1" applyFont="1" applyFill="1" applyBorder="1" applyAlignment="1" applyProtection="1">
      <alignment vertical="center"/>
    </xf>
    <xf numFmtId="0" fontId="0" fillId="0" borderId="4" xfId="3" applyFont="1" applyBorder="1" applyProtection="1"/>
    <xf numFmtId="167" fontId="7" fillId="0" borderId="5" xfId="5" applyNumberFormat="1" applyFont="1" applyFill="1" applyBorder="1" applyAlignment="1" applyProtection="1">
      <alignment vertical="center"/>
    </xf>
    <xf numFmtId="0" fontId="7" fillId="7" borderId="0" xfId="1" applyNumberFormat="1" applyFont="1" applyFill="1" applyBorder="1" applyAlignment="1" applyProtection="1">
      <alignment vertical="center"/>
    </xf>
    <xf numFmtId="0" fontId="7" fillId="7" borderId="5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168" fontId="7" fillId="0" borderId="5" xfId="0" applyNumberFormat="1" applyFont="1" applyFill="1" applyBorder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0" fillId="0" borderId="4" xfId="0" applyFont="1" applyBorder="1" applyProtection="1"/>
    <xf numFmtId="0" fontId="10" fillId="0" borderId="4" xfId="0" applyFont="1" applyFill="1" applyBorder="1" applyAlignment="1" applyProtection="1">
      <alignment vertical="center"/>
    </xf>
    <xf numFmtId="0" fontId="3" fillId="0" borderId="4" xfId="0" applyFont="1" applyBorder="1" applyProtection="1"/>
    <xf numFmtId="0" fontId="0" fillId="0" borderId="0" xfId="0" applyFont="1" applyBorder="1" applyProtection="1"/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6">
    <cellStyle name="Comma" xfId="5" builtinId="3"/>
    <cellStyle name="Comma 2" xfId="2" xr:uid="{98C3BB3C-1E7F-44DF-A175-917B8857B04F}"/>
    <cellStyle name="Normal" xfId="0" builtinId="0"/>
    <cellStyle name="Normal 2" xfId="3" xr:uid="{85D1457B-A63C-465C-8624-692282951DE0}"/>
    <cellStyle name="Percent" xfId="1" builtinId="5"/>
    <cellStyle name="Percent 2" xfId="4" xr:uid="{82F6FE7A-0087-41D1-B235-42C20872C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7A-4826-9408-0002C336460F}"/>
              </c:ext>
            </c:extLst>
          </c:dPt>
          <c:dPt>
            <c:idx val="1"/>
            <c:bubble3D val="0"/>
            <c:spPr>
              <a:solidFill>
                <a:schemeClr val="accent4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7A-4826-9408-0002C336460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7A-4826-9408-0002C336460F}"/>
              </c:ext>
            </c:extLst>
          </c:dPt>
          <c:dPt>
            <c:idx val="3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7A-4826-9408-0002C336460F}"/>
              </c:ext>
            </c:extLst>
          </c:dPt>
          <c:dPt>
            <c:idx val="4"/>
            <c:bubble3D val="0"/>
            <c:spPr>
              <a:solidFill>
                <a:schemeClr val="accent4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7A-4826-9408-0002C336460F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E-4DDA-A816-548B7C056104}"/>
              </c:ext>
            </c:extLst>
          </c:dPt>
          <c:dLbls>
            <c:dLbl>
              <c:idx val="0"/>
              <c:layout>
                <c:manualLayout>
                  <c:x val="0.18906430774676741"/>
                  <c:y val="0.2584868650744008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7A-4826-9408-0002C336460F}"/>
                </c:ext>
              </c:extLst>
            </c:dLbl>
            <c:dLbl>
              <c:idx val="1"/>
              <c:layout>
                <c:manualLayout>
                  <c:x val="-0.27593865322243244"/>
                  <c:y val="8.783585451625748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7A-4826-9408-0002C336460F}"/>
                </c:ext>
              </c:extLst>
            </c:dLbl>
            <c:dLbl>
              <c:idx val="2"/>
              <c:layout>
                <c:manualLayout>
                  <c:x val="-0.29154964510236064"/>
                  <c:y val="0.1408685918741624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7A-4826-9408-0002C336460F}"/>
                </c:ext>
              </c:extLst>
            </c:dLbl>
            <c:dLbl>
              <c:idx val="3"/>
              <c:layout>
                <c:manualLayout>
                  <c:x val="-0.3079924802065489"/>
                  <c:y val="-0.1176178643818625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7A-4826-9408-0002C336460F}"/>
                </c:ext>
              </c:extLst>
            </c:dLbl>
            <c:dLbl>
              <c:idx val="4"/>
              <c:layout>
                <c:manualLayout>
                  <c:x val="-2.1659973326734829E-2"/>
                  <c:y val="-0.192103754833255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7A-4826-9408-0002C336460F}"/>
                </c:ext>
              </c:extLst>
            </c:dLbl>
            <c:dLbl>
              <c:idx val="5"/>
              <c:layout>
                <c:manualLayout>
                  <c:x val="0.39969475020593964"/>
                  <c:y val="-8.82638873558199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EE-4DDA-A816-548B7C056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 KPI Dashboard'!$B$95:$B$100</c:f>
              <c:strCache>
                <c:ptCount val="6"/>
                <c:pt idx="0">
                  <c:v>Admissions</c:v>
                </c:pt>
                <c:pt idx="1">
                  <c:v>Food &amp; Beverage</c:v>
                </c:pt>
                <c:pt idx="2">
                  <c:v>Meeting &amp; Events</c:v>
                </c:pt>
                <c:pt idx="3">
                  <c:v>Room Hire</c:v>
                </c:pt>
                <c:pt idx="4">
                  <c:v>Retail</c:v>
                </c:pt>
                <c:pt idx="5">
                  <c:v>Other</c:v>
                </c:pt>
              </c:strCache>
            </c:strRef>
          </c:cat>
          <c:val>
            <c:numRef>
              <c:f>'Main KPI Dashboard'!$C$95:$C$100</c:f>
              <c:numCache>
                <c:formatCode>"€"#,##0,"k";\("€"#,"k"\);\-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7A-4826-9408-0002C336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'Admissions Dashboard'!$B$56</c:f>
              <c:strCache>
                <c:ptCount val="1"/>
                <c:pt idx="0">
                  <c:v>Admissions Payroll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Dashboard'!$C$56:$G$56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3-4FC2-8101-E952C03FB87D}"/>
            </c:ext>
          </c:extLst>
        </c:ser>
        <c:ser>
          <c:idx val="1"/>
          <c:order val="1"/>
          <c:tx>
            <c:strRef>
              <c:f>'Admissions Dashboard'!$B$57</c:f>
              <c:strCache>
                <c:ptCount val="1"/>
                <c:pt idx="0">
                  <c:v>Admissions Consumables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Dashboard'!$C$57:$G$57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3-4FC2-8101-E952C03FB87D}"/>
            </c:ext>
          </c:extLst>
        </c:ser>
        <c:ser>
          <c:idx val="2"/>
          <c:order val="2"/>
          <c:tx>
            <c:strRef>
              <c:f>'Admissions Dashboard'!$B$58</c:f>
              <c:strCache>
                <c:ptCount val="1"/>
                <c:pt idx="0">
                  <c:v>Admissions Commission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Dashboard'!$C$58:$G$58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3-4FC2-8101-E952C03FB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758191"/>
        <c:axId val="2030743215"/>
      </c:barChart>
      <c:catAx>
        <c:axId val="203075819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43215"/>
        <c:crosses val="autoZero"/>
        <c:auto val="1"/>
        <c:lblAlgn val="ctr"/>
        <c:lblOffset val="100"/>
        <c:noMultiLvlLbl val="0"/>
      </c:catAx>
      <c:valAx>
        <c:axId val="203074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5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Dashboard'!$B$82</c:f>
              <c:strCache>
                <c:ptCount val="1"/>
                <c:pt idx="0">
                  <c:v>Food &amp; Beverage Rev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Dashboard'!$C$82:$G$82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C-4325-A25F-7F3DF00E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894703"/>
        <c:axId val="183491051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Dashboard'!$B$96</c:f>
              <c:strCache>
                <c:ptCount val="1"/>
                <c:pt idx="0">
                  <c:v>F&amp;B Dept Profit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Dashboard'!$C$96:$G$96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C-4325-A25F-7F3DF00E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93039"/>
        <c:axId val="1834912175"/>
      </c:lineChart>
      <c:catAx>
        <c:axId val="18348947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910511"/>
        <c:crosses val="autoZero"/>
        <c:auto val="1"/>
        <c:lblAlgn val="ctr"/>
        <c:lblOffset val="100"/>
        <c:noMultiLvlLbl val="0"/>
      </c:catAx>
      <c:valAx>
        <c:axId val="183491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4703"/>
        <c:crosses val="autoZero"/>
        <c:crossBetween val="between"/>
      </c:valAx>
      <c:valAx>
        <c:axId val="18349121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3039"/>
        <c:crosses val="max"/>
        <c:crossBetween val="between"/>
      </c:valAx>
      <c:catAx>
        <c:axId val="18348930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4912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Dashboard'!$B$86</c:f>
              <c:strCache>
                <c:ptCount val="1"/>
                <c:pt idx="0">
                  <c:v>M&amp;E and Room Hire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Dashboard'!$C$86:$G$86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4-488A-820A-A6F0462D4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894703"/>
        <c:axId val="183491051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Dashboard'!$B$107</c:f>
              <c:strCache>
                <c:ptCount val="1"/>
                <c:pt idx="0">
                  <c:v>M&amp;E Dept Profit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Dashboard'!$C$107:$G$107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4-488A-820A-A6F0462D4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93039"/>
        <c:axId val="1834912175"/>
      </c:lineChart>
      <c:catAx>
        <c:axId val="18348947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910511"/>
        <c:crosses val="autoZero"/>
        <c:auto val="1"/>
        <c:lblAlgn val="ctr"/>
        <c:lblOffset val="100"/>
        <c:noMultiLvlLbl val="0"/>
      </c:catAx>
      <c:valAx>
        <c:axId val="183491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4703"/>
        <c:crosses val="autoZero"/>
        <c:crossBetween val="between"/>
      </c:valAx>
      <c:valAx>
        <c:axId val="18349121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3039"/>
        <c:crosses val="max"/>
        <c:crossBetween val="between"/>
      </c:valAx>
      <c:catAx>
        <c:axId val="18348930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4912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Dashboard'!$B$87</c:f>
              <c:strCache>
                <c:ptCount val="1"/>
                <c:pt idx="0">
                  <c:v>F&amp;B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Dashboard'!$C$87:$G$87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9-4DF3-99E5-D81C2A00CBE7}"/>
            </c:ext>
          </c:extLst>
        </c:ser>
        <c:ser>
          <c:idx val="1"/>
          <c:order val="1"/>
          <c:tx>
            <c:strRef>
              <c:f>'F&amp;B and M&amp;E Dashboard'!$B$88</c:f>
              <c:strCache>
                <c:ptCount val="1"/>
                <c:pt idx="0">
                  <c:v>F&amp;B Cost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Dashboard'!$C$88:$G$88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9-4DF3-99E5-D81C2A00CBE7}"/>
            </c:ext>
          </c:extLst>
        </c:ser>
        <c:ser>
          <c:idx val="2"/>
          <c:order val="2"/>
          <c:tx>
            <c:strRef>
              <c:f>'F&amp;B and M&amp;E Dashboard'!$B$89</c:f>
              <c:strCache>
                <c:ptCount val="1"/>
                <c:pt idx="0">
                  <c:v>F&amp;B Other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Dashboard'!$C$89:$G$89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9-4DF3-99E5-D81C2A00C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330575"/>
        <c:axId val="1794310607"/>
      </c:barChart>
      <c:catAx>
        <c:axId val="1794330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10607"/>
        <c:crosses val="autoZero"/>
        <c:auto val="1"/>
        <c:lblAlgn val="ctr"/>
        <c:lblOffset val="100"/>
        <c:noMultiLvlLbl val="0"/>
      </c:catAx>
      <c:valAx>
        <c:axId val="17943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3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Dashboard'!$B$98</c:f>
              <c:strCache>
                <c:ptCount val="1"/>
                <c:pt idx="0">
                  <c:v>M&amp;E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Dashboard'!$C$98:$G$98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1-46DA-8662-A625043A531E}"/>
            </c:ext>
          </c:extLst>
        </c:ser>
        <c:ser>
          <c:idx val="1"/>
          <c:order val="1"/>
          <c:tx>
            <c:strRef>
              <c:f>'F&amp;B and M&amp;E Dashboard'!$B$99</c:f>
              <c:strCache>
                <c:ptCount val="1"/>
                <c:pt idx="0">
                  <c:v>M&amp;E Cost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Dashboard'!$C$99:$G$99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1-46DA-8662-A625043A531E}"/>
            </c:ext>
          </c:extLst>
        </c:ser>
        <c:ser>
          <c:idx val="2"/>
          <c:order val="2"/>
          <c:tx>
            <c:strRef>
              <c:f>'F&amp;B and M&amp;E Dashboard'!$B$100</c:f>
              <c:strCache>
                <c:ptCount val="1"/>
                <c:pt idx="0">
                  <c:v>M&amp;E Other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Dashboard'!$C$100:$G$100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1-46DA-8662-A625043A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330575"/>
        <c:axId val="1794310607"/>
      </c:barChart>
      <c:catAx>
        <c:axId val="1794330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10607"/>
        <c:crosses val="autoZero"/>
        <c:auto val="1"/>
        <c:lblAlgn val="ctr"/>
        <c:lblOffset val="100"/>
        <c:noMultiLvlLbl val="0"/>
      </c:catAx>
      <c:valAx>
        <c:axId val="17943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3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'F&amp;B and M&amp;E Dashboard'!$B$91</c:f>
              <c:strCache>
                <c:ptCount val="1"/>
                <c:pt idx="0">
                  <c:v>F&amp;B Payroll %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Dashboard'!$C$91:$G$91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6-46C6-B393-B3EE2BBC3110}"/>
            </c:ext>
          </c:extLst>
        </c:ser>
        <c:ser>
          <c:idx val="1"/>
          <c:order val="1"/>
          <c:tx>
            <c:strRef>
              <c:f>'F&amp;B and M&amp;E Dashboard'!$B$92</c:f>
              <c:strCache>
                <c:ptCount val="1"/>
                <c:pt idx="0">
                  <c:v>F&amp;B Cost of Sales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Dashboard'!$C$92:$G$92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6-46C6-B393-B3EE2BBC3110}"/>
            </c:ext>
          </c:extLst>
        </c:ser>
        <c:ser>
          <c:idx val="2"/>
          <c:order val="2"/>
          <c:tx>
            <c:strRef>
              <c:f>'F&amp;B and M&amp;E Dashboard'!$B$93</c:f>
              <c:strCache>
                <c:ptCount val="1"/>
                <c:pt idx="0">
                  <c:v>F&amp;B Other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Dashboard'!$C$93:$G$93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6-46C6-B393-B3EE2BBC3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053663"/>
        <c:axId val="1671054079"/>
      </c:lineChart>
      <c:catAx>
        <c:axId val="16710536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079"/>
        <c:crosses val="autoZero"/>
        <c:auto val="1"/>
        <c:lblAlgn val="ctr"/>
        <c:lblOffset val="100"/>
        <c:noMultiLvlLbl val="0"/>
      </c:catAx>
      <c:valAx>
        <c:axId val="167105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'F&amp;B and M&amp;E Dashboard'!$B$102</c:f>
              <c:strCache>
                <c:ptCount val="1"/>
                <c:pt idx="0">
                  <c:v>M&amp;E Payroll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Dashboard'!$C$102:$G$102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0-4D27-A897-048AAB2021D5}"/>
            </c:ext>
          </c:extLst>
        </c:ser>
        <c:ser>
          <c:idx val="1"/>
          <c:order val="1"/>
          <c:tx>
            <c:strRef>
              <c:f>'F&amp;B and M&amp;E Dashboard'!$B$103</c:f>
              <c:strCache>
                <c:ptCount val="1"/>
                <c:pt idx="0">
                  <c:v>M&amp;E Cost of Sales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Dashboard'!$C$103:$G$103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0-4D27-A897-048AAB2021D5}"/>
            </c:ext>
          </c:extLst>
        </c:ser>
        <c:ser>
          <c:idx val="2"/>
          <c:order val="2"/>
          <c:tx>
            <c:strRef>
              <c:f>'F&amp;B and M&amp;E Dashboard'!$B$104</c:f>
              <c:strCache>
                <c:ptCount val="1"/>
                <c:pt idx="0">
                  <c:v>M&amp;E Other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Dashboard'!$C$104:$G$104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0-4D27-A897-048AAB20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053663"/>
        <c:axId val="1671054079"/>
      </c:lineChart>
      <c:catAx>
        <c:axId val="16710536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079"/>
        <c:crosses val="autoZero"/>
        <c:auto val="1"/>
        <c:lblAlgn val="ctr"/>
        <c:lblOffset val="100"/>
        <c:noMultiLvlLbl val="0"/>
      </c:catAx>
      <c:valAx>
        <c:axId val="167105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114829396325459E-2"/>
          <c:y val="0.90335593467483233"/>
          <c:w val="0.8357703412073490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Dashboard'!$B$85</c:f>
              <c:strCache>
                <c:ptCount val="1"/>
                <c:pt idx="0">
                  <c:v>Total F&amp;B and M&amp;E Rev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Dashboard'!$C$85:$G$85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0-406C-B219-6501DCF4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455679"/>
        <c:axId val="209044819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Dashboard'!$B$109</c:f>
              <c:strCache>
                <c:ptCount val="1"/>
                <c:pt idx="0">
                  <c:v>F&amp;B and M&amp;E Combined Profit %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Dashboard'!$C$109:$G$109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06C-B219-6501DCF4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19855"/>
        <c:axId val="2036113615"/>
      </c:lineChart>
      <c:catAx>
        <c:axId val="20904556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48191"/>
        <c:crosses val="autoZero"/>
        <c:auto val="1"/>
        <c:lblAlgn val="ctr"/>
        <c:lblOffset val="100"/>
        <c:noMultiLvlLbl val="0"/>
      </c:catAx>
      <c:valAx>
        <c:axId val="209044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55679"/>
        <c:crosses val="autoZero"/>
        <c:crossBetween val="between"/>
      </c:valAx>
      <c:valAx>
        <c:axId val="203611361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119855"/>
        <c:crosses val="max"/>
        <c:crossBetween val="between"/>
      </c:valAx>
      <c:catAx>
        <c:axId val="2036119855"/>
        <c:scaling>
          <c:orientation val="minMax"/>
        </c:scaling>
        <c:delete val="1"/>
        <c:axPos val="b"/>
        <c:majorTickMark val="out"/>
        <c:minorTickMark val="none"/>
        <c:tickLblPos val="nextTo"/>
        <c:crossAx val="203611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Dashboard'!$B$111</c:f>
              <c:strCache>
                <c:ptCount val="1"/>
                <c:pt idx="0">
                  <c:v>Combined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Dashboard'!$C$111:$G$111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184-B824-EC5C9E120205}"/>
            </c:ext>
          </c:extLst>
        </c:ser>
        <c:ser>
          <c:idx val="1"/>
          <c:order val="1"/>
          <c:tx>
            <c:strRef>
              <c:f>'F&amp;B and M&amp;E Dashboard'!$B$112</c:f>
              <c:strCache>
                <c:ptCount val="1"/>
                <c:pt idx="0">
                  <c:v>Combined Costs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Dashboard'!$C$112:$G$112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184-B824-EC5C9E120205}"/>
            </c:ext>
          </c:extLst>
        </c:ser>
        <c:ser>
          <c:idx val="2"/>
          <c:order val="2"/>
          <c:tx>
            <c:strRef>
              <c:f>'F&amp;B and M&amp;E Dashboard'!$B$113</c:f>
              <c:strCache>
                <c:ptCount val="1"/>
                <c:pt idx="0">
                  <c:v>Combined Other Costs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'F&amp;B and M&amp;E Dashboard'!$C$113:$G$113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184-B824-EC5C9E12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054495"/>
        <c:axId val="1671054911"/>
      </c:barChart>
      <c:catAx>
        <c:axId val="167105449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911"/>
        <c:crosses val="autoZero"/>
        <c:auto val="1"/>
        <c:lblAlgn val="ctr"/>
        <c:lblOffset val="100"/>
        <c:noMultiLvlLbl val="0"/>
      </c:catAx>
      <c:valAx>
        <c:axId val="167105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'Retail Dashboard'!$B$56</c:f>
              <c:strCache>
                <c:ptCount val="1"/>
                <c:pt idx="0">
                  <c:v>Retail Revenue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Dashboard'!$C$56:$G$56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F-4CD6-B62D-908DA2B53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494880"/>
        <c:axId val="457487808"/>
      </c:barChart>
      <c:lineChart>
        <c:grouping val="standard"/>
        <c:varyColors val="0"/>
        <c:ser>
          <c:idx val="0"/>
          <c:order val="0"/>
          <c:tx>
            <c:strRef>
              <c:f>'Retail Dashboard'!$B$67</c:f>
              <c:strCache>
                <c:ptCount val="1"/>
                <c:pt idx="0">
                  <c:v>Retail Dept Profit %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Dashboard'!$C$67:$G$67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5-48F1-94AD-9612BD2DA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68687"/>
        <c:axId val="2036090735"/>
      </c:lineChart>
      <c:catAx>
        <c:axId val="45749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7808"/>
        <c:crosses val="autoZero"/>
        <c:auto val="1"/>
        <c:lblAlgn val="ctr"/>
        <c:lblOffset val="100"/>
        <c:noMultiLvlLbl val="0"/>
      </c:catAx>
      <c:valAx>
        <c:axId val="4574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94880"/>
        <c:crosses val="autoZero"/>
        <c:crossBetween val="between"/>
      </c:valAx>
      <c:valAx>
        <c:axId val="203609073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68687"/>
        <c:crosses val="max"/>
        <c:crossBetween val="between"/>
      </c:valAx>
      <c:catAx>
        <c:axId val="203606868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36090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'Main KPI Dashboard'!$B$62</c:f>
              <c:strCache>
                <c:ptCount val="1"/>
                <c:pt idx="0">
                  <c:v>Admissions</c:v>
                </c:pt>
              </c:strCache>
            </c:strRef>
          </c:tx>
          <c:spPr>
            <a:solidFill>
              <a:schemeClr val="accent4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Dashboard'!$C$62:$G$62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5-4C80-BC83-F48A6276DF29}"/>
            </c:ext>
          </c:extLst>
        </c:ser>
        <c:ser>
          <c:idx val="1"/>
          <c:order val="1"/>
          <c:tx>
            <c:strRef>
              <c:f>'Main KPI Dashboard'!$B$63</c:f>
              <c:strCache>
                <c:ptCount val="1"/>
                <c:pt idx="0">
                  <c:v>Food &amp; Beverage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Dashboard'!$C$63:$G$63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5-4C80-BC83-F48A6276DF29}"/>
            </c:ext>
          </c:extLst>
        </c:ser>
        <c:ser>
          <c:idx val="2"/>
          <c:order val="2"/>
          <c:tx>
            <c:strRef>
              <c:f>'Main KPI Dashboard'!$B$64</c:f>
              <c:strCache>
                <c:ptCount val="1"/>
                <c:pt idx="0">
                  <c:v>Meeting &amp; Events</c:v>
                </c:pt>
              </c:strCache>
            </c:strRef>
          </c:tx>
          <c:spPr>
            <a:solidFill>
              <a:schemeClr val="accent4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Dashboard'!$C$64:$G$64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5-4C80-BC83-F48A6276DF29}"/>
            </c:ext>
          </c:extLst>
        </c:ser>
        <c:ser>
          <c:idx val="3"/>
          <c:order val="3"/>
          <c:tx>
            <c:strRef>
              <c:f>'Main KPI Dashboard'!$B$65</c:f>
              <c:strCache>
                <c:ptCount val="1"/>
                <c:pt idx="0">
                  <c:v>Room Hire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Dashboard'!$C$65:$G$65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5-4C80-BC83-F48A6276DF29}"/>
            </c:ext>
          </c:extLst>
        </c:ser>
        <c:ser>
          <c:idx val="5"/>
          <c:order val="4"/>
          <c:tx>
            <c:strRef>
              <c:f>'Main KPI Dashboard'!$B$66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'Main KPI Dashboard'!$C$66:$G$66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F-4B30-9BA3-4DCB50755D4B}"/>
            </c:ext>
          </c:extLst>
        </c:ser>
        <c:ser>
          <c:idx val="6"/>
          <c:order val="5"/>
          <c:tx>
            <c:strRef>
              <c:f>'Main KPI Dashboard'!$B$67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>
                <a:tint val="48000"/>
              </a:schemeClr>
            </a:solidFill>
            <a:ln>
              <a:noFill/>
            </a:ln>
            <a:effectLst/>
          </c:spPr>
          <c:invertIfNegative val="0"/>
          <c:val>
            <c:numRef>
              <c:f>'Main KPI Dashboard'!$C$67:$G$67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4-4973-848E-2B212B9A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81487"/>
        <c:axId val="92081903"/>
        <c:extLst/>
      </c:barChart>
      <c:catAx>
        <c:axId val="92081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1903"/>
        <c:crosses val="autoZero"/>
        <c:auto val="1"/>
        <c:lblAlgn val="ctr"/>
        <c:lblOffset val="100"/>
        <c:noMultiLvlLbl val="0"/>
      </c:catAx>
      <c:valAx>
        <c:axId val="9208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'Retail Dashboard'!$B$64</c:f>
              <c:strCache>
                <c:ptCount val="1"/>
                <c:pt idx="0">
                  <c:v>Retail Other %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Dashboard'!$C$64:$G$64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1-4127-B35B-C9E55AFF7ECE}"/>
            </c:ext>
          </c:extLst>
        </c:ser>
        <c:ser>
          <c:idx val="1"/>
          <c:order val="1"/>
          <c:tx>
            <c:strRef>
              <c:f>'Retail Dashboard'!$B$62</c:f>
              <c:strCache>
                <c:ptCount val="1"/>
                <c:pt idx="0">
                  <c:v>Retail Payroll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Dashboard'!$C$62:$G$62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4-4164-8A85-6E69102D9EE0}"/>
            </c:ext>
          </c:extLst>
        </c:ser>
        <c:ser>
          <c:idx val="2"/>
          <c:order val="2"/>
          <c:tx>
            <c:strRef>
              <c:f>'Retail Dashboard'!$B$63</c:f>
              <c:strCache>
                <c:ptCount val="1"/>
                <c:pt idx="0">
                  <c:v>Retail Cost of Sales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Dashboard'!$C$63:$G$63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4-4164-8A85-6E69102D9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81968"/>
        <c:axId val="36078640"/>
      </c:lineChart>
      <c:catAx>
        <c:axId val="36081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78640"/>
        <c:crosses val="autoZero"/>
        <c:auto val="1"/>
        <c:lblAlgn val="ctr"/>
        <c:lblOffset val="100"/>
        <c:noMultiLvlLbl val="0"/>
      </c:catAx>
      <c:valAx>
        <c:axId val="360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'Retail Dashboard'!$B$58</c:f>
              <c:strCache>
                <c:ptCount val="1"/>
                <c:pt idx="0">
                  <c:v>Retail Payroll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Dashboard'!$C$58:$G$58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E-4866-9ECA-F394F064138B}"/>
            </c:ext>
          </c:extLst>
        </c:ser>
        <c:ser>
          <c:idx val="1"/>
          <c:order val="1"/>
          <c:tx>
            <c:strRef>
              <c:f>'Retail Dashboard'!$B$59</c:f>
              <c:strCache>
                <c:ptCount val="1"/>
                <c:pt idx="0">
                  <c:v>Retail Cost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Dashboard'!$C$59:$G$59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E-4866-9ECA-F394F064138B}"/>
            </c:ext>
          </c:extLst>
        </c:ser>
        <c:ser>
          <c:idx val="2"/>
          <c:order val="2"/>
          <c:tx>
            <c:strRef>
              <c:f>'Retail Dashboard'!$B$60</c:f>
              <c:strCache>
                <c:ptCount val="1"/>
                <c:pt idx="0">
                  <c:v>Retail Other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Dashboard'!$C$60:$G$60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E-4866-9ECA-F394F064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744463"/>
        <c:axId val="2030736975"/>
      </c:barChart>
      <c:catAx>
        <c:axId val="20307444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6975"/>
        <c:crosses val="autoZero"/>
        <c:auto val="1"/>
        <c:lblAlgn val="ctr"/>
        <c:lblOffset val="100"/>
        <c:noMultiLvlLbl val="0"/>
      </c:catAx>
      <c:valAx>
        <c:axId val="203073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4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'Retail Dashboard'!$B$69</c:f>
              <c:strCache>
                <c:ptCount val="1"/>
                <c:pt idx="0">
                  <c:v>Number of Customers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'Retail Dashboard'!$C$69:$G$69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523-8231-BA4D9D83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36069103"/>
        <c:axId val="2036091983"/>
      </c:barChart>
      <c:lineChart>
        <c:grouping val="standard"/>
        <c:varyColors val="0"/>
        <c:ser>
          <c:idx val="1"/>
          <c:order val="1"/>
          <c:tx>
            <c:strRef>
              <c:f>'Retail Dashboard'!$B$70</c:f>
              <c:strCache>
                <c:ptCount val="1"/>
                <c:pt idx="0">
                  <c:v>Average Spend Per Customer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'Retail Dashboard'!$C$70:$G$70</c:f>
              <c:numCache>
                <c:formatCode>"€"#,##0.00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5-4523-8231-BA4D9D83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76815"/>
        <c:axId val="1834870575"/>
      </c:lineChart>
      <c:catAx>
        <c:axId val="20360691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91983"/>
        <c:crosses val="autoZero"/>
        <c:auto val="1"/>
        <c:lblAlgn val="ctr"/>
        <c:lblOffset val="100"/>
        <c:noMultiLvlLbl val="0"/>
      </c:catAx>
      <c:valAx>
        <c:axId val="203609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69103"/>
        <c:crosses val="autoZero"/>
        <c:crossBetween val="between"/>
      </c:valAx>
      <c:valAx>
        <c:axId val="1834870575"/>
        <c:scaling>
          <c:orientation val="minMax"/>
        </c:scaling>
        <c:delete val="0"/>
        <c:axPos val="r"/>
        <c:numFmt formatCode="&quot;€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76815"/>
        <c:crosses val="max"/>
        <c:crossBetween val="between"/>
      </c:valAx>
      <c:catAx>
        <c:axId val="1834876815"/>
        <c:scaling>
          <c:orientation val="minMax"/>
        </c:scaling>
        <c:delete val="1"/>
        <c:axPos val="b"/>
        <c:majorTickMark val="out"/>
        <c:minorTickMark val="none"/>
        <c:tickLblPos val="nextTo"/>
        <c:crossAx val="18348705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KPI Dashboard'!$B$68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Dashboard'!$C$68:$G$68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213-B438-4BA55A5D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61103"/>
        <c:axId val="92069839"/>
      </c:barChart>
      <c:lineChart>
        <c:grouping val="standard"/>
        <c:varyColors val="0"/>
        <c:ser>
          <c:idx val="2"/>
          <c:order val="1"/>
          <c:tx>
            <c:strRef>
              <c:f>'Main KPI Dashboard'!$B$87</c:f>
              <c:strCache>
                <c:ptCount val="1"/>
                <c:pt idx="0">
                  <c:v>Departmental Profit %</c:v>
                </c:pt>
              </c:strCache>
            </c:strRef>
          </c:tx>
          <c:spPr>
            <a:ln w="28575" cap="rnd">
              <a:solidFill>
                <a:schemeClr val="accent4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Dashboard'!$C$87:$G$87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4-4213-B438-4BA55A5D47CC}"/>
            </c:ext>
          </c:extLst>
        </c:ser>
        <c:ser>
          <c:idx val="1"/>
          <c:order val="2"/>
          <c:tx>
            <c:strRef>
              <c:f>'Main KPI Dashboard'!$B$88</c:f>
              <c:strCache>
                <c:ptCount val="1"/>
                <c:pt idx="0">
                  <c:v>EBITDA 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Dashboard'!$C$88:$G$88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5-4E2C-A71E-32CDFF9B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7743"/>
        <c:axId val="92070255"/>
      </c:lineChart>
      <c:catAx>
        <c:axId val="920611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69839"/>
        <c:crosses val="autoZero"/>
        <c:auto val="1"/>
        <c:lblAlgn val="ctr"/>
        <c:lblOffset val="100"/>
        <c:noMultiLvlLbl val="0"/>
      </c:catAx>
      <c:valAx>
        <c:axId val="9206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61103"/>
        <c:crosses val="autoZero"/>
        <c:crossBetween val="between"/>
      </c:valAx>
      <c:valAx>
        <c:axId val="92070255"/>
        <c:scaling>
          <c:orientation val="minMax"/>
          <c:max val="1"/>
          <c:min val="0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77743"/>
        <c:crosses val="max"/>
        <c:crossBetween val="between"/>
        <c:majorUnit val="0.2"/>
      </c:valAx>
      <c:catAx>
        <c:axId val="92077743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2070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KPI Dashboard'!$B$83</c:f>
              <c:strCache>
                <c:ptCount val="1"/>
                <c:pt idx="0">
                  <c:v>Payroll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Dashboard'!$C$83:$G$83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B-4500-9C57-CC2CA6F92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33183"/>
        <c:axId val="1668725695"/>
      </c:barChart>
      <c:catAx>
        <c:axId val="166873318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25695"/>
        <c:crosses val="autoZero"/>
        <c:auto val="1"/>
        <c:lblAlgn val="ctr"/>
        <c:lblOffset val="100"/>
        <c:noMultiLvlLbl val="0"/>
      </c:catAx>
      <c:valAx>
        <c:axId val="1668725695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3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'Main KPI Dashboard'!$C$102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D0-45C1-9BF4-2AAB87FFF9BE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D0-45C1-9BF4-2AAB87FFF9BE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D0-45C1-9BF4-2AAB87FFF9BE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D0-45C1-9BF4-2AAB87FFF9BE}"/>
              </c:ext>
            </c:extLst>
          </c:dPt>
          <c:dLbls>
            <c:dLbl>
              <c:idx val="0"/>
              <c:layout>
                <c:manualLayout>
                  <c:x val="0.14369604326721794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0-45C1-9BF4-2AAB87FFF9BE}"/>
                </c:ext>
              </c:extLst>
            </c:dLbl>
            <c:dLbl>
              <c:idx val="1"/>
              <c:layout>
                <c:manualLayout>
                  <c:x val="-7.3690278598573397E-2"/>
                  <c:y val="0.1064814814814813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0-45C1-9BF4-2AAB87FFF9BE}"/>
                </c:ext>
              </c:extLst>
            </c:dLbl>
            <c:dLbl>
              <c:idx val="2"/>
              <c:layout>
                <c:manualLayout>
                  <c:x val="-0.14001152933728939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0-45C1-9BF4-2AAB87FFF9BE}"/>
                </c:ext>
              </c:extLst>
            </c:dLbl>
            <c:dLbl>
              <c:idx val="3"/>
              <c:layout>
                <c:manualLayout>
                  <c:x val="-4.4214167159144085E-2"/>
                  <c:y val="-0.129629629629629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0-45C1-9BF4-2AAB87FFF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 KPI Dashboard'!$B$103:$B$106</c:f>
              <c:strCache>
                <c:ptCount val="4"/>
                <c:pt idx="0">
                  <c:v>Payroll</c:v>
                </c:pt>
                <c:pt idx="1">
                  <c:v>Other Departmental</c:v>
                </c:pt>
                <c:pt idx="2">
                  <c:v>Cost of Sales</c:v>
                </c:pt>
                <c:pt idx="3">
                  <c:v>Overheads</c:v>
                </c:pt>
              </c:strCache>
            </c:strRef>
          </c:cat>
          <c:val>
            <c:numRef>
              <c:f>'Main KPI Dashboard'!$C$103:$C$106</c:f>
              <c:numCache>
                <c:formatCode>"€"#,##0,"k";\("€"#,"k"\);\-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D0-45C1-9BF4-2AAB87FFF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'Main KPI Dashboard'!$B$76</c:f>
              <c:strCache>
                <c:ptCount val="1"/>
                <c:pt idx="0">
                  <c:v>Avg Admissions Rate</c:v>
                </c:pt>
              </c:strCache>
            </c:strRef>
          </c:tx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'Main KPI Dashboard'!$C$76:$G$76</c:f>
              <c:numCache>
                <c:formatCode>"€"#,##0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9-4CE8-A1FE-2F5FD71A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004528"/>
        <c:axId val="2095002448"/>
      </c:lineChart>
      <c:lineChart>
        <c:grouping val="standard"/>
        <c:varyColors val="0"/>
        <c:ser>
          <c:idx val="1"/>
          <c:order val="1"/>
          <c:tx>
            <c:strRef>
              <c:f>'Main KPI Dashboard'!$B$90</c:f>
              <c:strCache>
                <c:ptCount val="1"/>
                <c:pt idx="0">
                  <c:v>Number of customers</c:v>
                </c:pt>
              </c:strCache>
            </c:strRef>
          </c:tx>
          <c:spPr>
            <a:ln w="28575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'Main KPI Dashboard'!$C$90:$G$90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9-4CE8-A1FE-2F5FD71A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036896"/>
        <c:axId val="2092027744"/>
      </c:lineChart>
      <c:catAx>
        <c:axId val="2095004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2448"/>
        <c:crosses val="autoZero"/>
        <c:auto val="1"/>
        <c:lblAlgn val="ctr"/>
        <c:lblOffset val="100"/>
        <c:noMultiLvlLbl val="0"/>
      </c:catAx>
      <c:valAx>
        <c:axId val="209500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4528"/>
        <c:crosses val="autoZero"/>
        <c:crossBetween val="between"/>
      </c:valAx>
      <c:valAx>
        <c:axId val="209202774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036896"/>
        <c:crosses val="max"/>
        <c:crossBetween val="between"/>
      </c:valAx>
      <c:catAx>
        <c:axId val="209203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2027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Dashboard'!$C$73:$G$73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D-4D2F-94D1-C12577A5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266624"/>
        <c:axId val="36252896"/>
      </c:barChart>
      <c:lineChart>
        <c:grouping val="standard"/>
        <c:varyColors val="0"/>
        <c:ser>
          <c:idx val="1"/>
          <c:order val="1"/>
          <c:tx>
            <c:strRef>
              <c:f>'Admissions Dashboard'!$B$68</c:f>
              <c:strCache>
                <c:ptCount val="1"/>
                <c:pt idx="0">
                  <c:v>Avg Admissions Rate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Dashboard'!$C$68:$G$68</c:f>
              <c:numCache>
                <c:formatCode>"€"#,##0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6-4F4D-9B06-4F96E2FA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36143"/>
        <c:axId val="2030745295"/>
      </c:lineChart>
      <c:catAx>
        <c:axId val="3626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2896"/>
        <c:crosses val="autoZero"/>
        <c:auto val="1"/>
        <c:lblAlgn val="ctr"/>
        <c:lblOffset val="100"/>
        <c:noMultiLvlLbl val="0"/>
      </c:catAx>
      <c:valAx>
        <c:axId val="362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66624"/>
        <c:crosses val="autoZero"/>
        <c:crossBetween val="between"/>
      </c:valAx>
      <c:valAx>
        <c:axId val="2030745295"/>
        <c:scaling>
          <c:orientation val="minMax"/>
        </c:scaling>
        <c:delete val="0"/>
        <c:axPos val="r"/>
        <c:numFmt formatCode="&quot;€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6143"/>
        <c:crosses val="max"/>
        <c:crossBetween val="between"/>
      </c:valAx>
      <c:catAx>
        <c:axId val="203073614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30745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'Admissions Dashboard'!$B$48</c:f>
              <c:strCache>
                <c:ptCount val="1"/>
                <c:pt idx="0">
                  <c:v>Admissions Revenue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Dashboard'!$C$48:$G$48</c:f>
              <c:numCache>
                <c:formatCode>"€"#,##0,"k";\("€"#,"k"\);\-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9-4C43-B26E-1E11FFE598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80304"/>
        <c:axId val="36065328"/>
      </c:barChart>
      <c:lineChart>
        <c:grouping val="standard"/>
        <c:varyColors val="0"/>
        <c:ser>
          <c:idx val="1"/>
          <c:order val="1"/>
          <c:tx>
            <c:strRef>
              <c:f>'Admissions Dashboard'!$B$66</c:f>
              <c:strCache>
                <c:ptCount val="1"/>
                <c:pt idx="0">
                  <c:v>Department Profit %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Dashboard'!$C$66:$G$66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F-4F36-9707-F85A7D2E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370271"/>
        <c:axId val="2027373599"/>
      </c:lineChart>
      <c:catAx>
        <c:axId val="3608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5328"/>
        <c:crosses val="autoZero"/>
        <c:auto val="1"/>
        <c:lblAlgn val="ctr"/>
        <c:lblOffset val="100"/>
        <c:noMultiLvlLbl val="0"/>
      </c:catAx>
      <c:valAx>
        <c:axId val="360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0304"/>
        <c:crosses val="autoZero"/>
        <c:crossBetween val="between"/>
      </c:valAx>
      <c:valAx>
        <c:axId val="2027373599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70271"/>
        <c:crosses val="max"/>
        <c:crossBetween val="between"/>
      </c:valAx>
      <c:catAx>
        <c:axId val="202737027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27373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'Admissions Dashboard'!$B$64</c:f>
              <c:strCache>
                <c:ptCount val="1"/>
                <c:pt idx="0">
                  <c:v>Commission Cost %</c:v>
                </c:pt>
              </c:strCache>
            </c:strRef>
          </c:tx>
          <c:spPr>
            <a:ln w="28575" cap="rnd">
              <a:solidFill>
                <a:schemeClr val="accent6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Dashboard'!$C$64:$G$64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B8-4027-A123-488A69CAC38E}"/>
            </c:ext>
          </c:extLst>
        </c:ser>
        <c:ser>
          <c:idx val="1"/>
          <c:order val="1"/>
          <c:tx>
            <c:strRef>
              <c:f>'Admissions Dashboard'!$B$63</c:f>
              <c:strCache>
                <c:ptCount val="1"/>
                <c:pt idx="0">
                  <c:v>Admissions consumables cost 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Dashboard'!$C$63:$G$63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7-49B1-B5D0-580A7A5244B2}"/>
            </c:ext>
          </c:extLst>
        </c:ser>
        <c:ser>
          <c:idx val="2"/>
          <c:order val="2"/>
          <c:tx>
            <c:strRef>
              <c:f>'Admissions Dashboard'!$B$62</c:f>
              <c:strCache>
                <c:ptCount val="1"/>
                <c:pt idx="0">
                  <c:v>Admissions Payroll Cost %</c:v>
                </c:pt>
              </c:strCache>
            </c:strRef>
          </c:tx>
          <c:spPr>
            <a:ln w="28575" cap="rnd">
              <a:solidFill>
                <a:schemeClr val="accent6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'Admissions Dashboard'!$C$62:$G$62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7-49B1-B5D0-580A7A5244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7489056"/>
        <c:axId val="457488640"/>
      </c:lineChart>
      <c:catAx>
        <c:axId val="45748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8640"/>
        <c:crosses val="autoZero"/>
        <c:auto val="1"/>
        <c:lblAlgn val="ctr"/>
        <c:lblOffset val="100"/>
        <c:noMultiLvlLbl val="0"/>
      </c:catAx>
      <c:valAx>
        <c:axId val="4574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.png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114328</xdr:colOff>
      <xdr:row>2</xdr:row>
      <xdr:rowOff>114309</xdr:rowOff>
    </xdr:from>
    <xdr:to>
      <xdr:col>13</xdr:col>
      <xdr:colOff>581528</xdr:colOff>
      <xdr:row>2</xdr:row>
      <xdr:rowOff>874309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1E746-9F78-45BE-B9A9-41CCD1C3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3053" y="666759"/>
          <a:ext cx="3820000" cy="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130969</xdr:colOff>
      <xdr:row>7</xdr:row>
      <xdr:rowOff>54239</xdr:rowOff>
    </xdr:from>
    <xdr:to>
      <xdr:col>14</xdr:col>
      <xdr:colOff>546362</xdr:colOff>
      <xdr:row>20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74084</xdr:rowOff>
    </xdr:from>
    <xdr:to>
      <xdr:col>6</xdr:col>
      <xdr:colOff>603250</xdr:colOff>
      <xdr:row>20</xdr:row>
      <xdr:rowOff>10584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</xdr:colOff>
      <xdr:row>22</xdr:row>
      <xdr:rowOff>146446</xdr:rowOff>
    </xdr:from>
    <xdr:to>
      <xdr:col>14</xdr:col>
      <xdr:colOff>571500</xdr:colOff>
      <xdr:row>35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17858</xdr:colOff>
      <xdr:row>37</xdr:row>
      <xdr:rowOff>39290</xdr:rowOff>
    </xdr:from>
    <xdr:to>
      <xdr:col>6</xdr:col>
      <xdr:colOff>595313</xdr:colOff>
      <xdr:row>51</xdr:row>
      <xdr:rowOff>115490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160734</xdr:colOff>
      <xdr:row>37</xdr:row>
      <xdr:rowOff>63103</xdr:rowOff>
    </xdr:from>
    <xdr:to>
      <xdr:col>14</xdr:col>
      <xdr:colOff>571500</xdr:colOff>
      <xdr:row>51</xdr:row>
      <xdr:rowOff>139303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22</xdr:row>
      <xdr:rowOff>33338</xdr:rowOff>
    </xdr:from>
    <xdr:to>
      <xdr:col>6</xdr:col>
      <xdr:colOff>247650</xdr:colOff>
      <xdr:row>35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76200</xdr:colOff>
      <xdr:row>1</xdr:row>
      <xdr:rowOff>123825</xdr:rowOff>
    </xdr:from>
    <xdr:to>
      <xdr:col>14</xdr:col>
      <xdr:colOff>238600</xdr:colOff>
      <xdr:row>1</xdr:row>
      <xdr:rowOff>883825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0AC324A-E996-4138-A41B-B0A482A1A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38775" y="323850"/>
          <a:ext cx="3820000" cy="7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155864</xdr:colOff>
      <xdr:row>11</xdr:row>
      <xdr:rowOff>152400</xdr:rowOff>
    </xdr:from>
    <xdr:to>
      <xdr:col>5</xdr:col>
      <xdr:colOff>540328</xdr:colOff>
      <xdr:row>25</xdr:row>
      <xdr:rowOff>148503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250372</xdr:colOff>
      <xdr:row>11</xdr:row>
      <xdr:rowOff>134470</xdr:rowOff>
    </xdr:from>
    <xdr:to>
      <xdr:col>13</xdr:col>
      <xdr:colOff>166968</xdr:colOff>
      <xdr:row>26</xdr:row>
      <xdr:rowOff>10886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326572</xdr:colOff>
      <xdr:row>28</xdr:row>
      <xdr:rowOff>76199</xdr:rowOff>
    </xdr:from>
    <xdr:to>
      <xdr:col>13</xdr:col>
      <xdr:colOff>239486</xdr:colOff>
      <xdr:row>42</xdr:row>
      <xdr:rowOff>32656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158750</xdr:colOff>
      <xdr:row>28</xdr:row>
      <xdr:rowOff>120652</xdr:rowOff>
    </xdr:from>
    <xdr:to>
      <xdr:col>5</xdr:col>
      <xdr:colOff>571500</xdr:colOff>
      <xdr:row>42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243417</xdr:colOff>
      <xdr:row>2</xdr:row>
      <xdr:rowOff>158750</xdr:rowOff>
    </xdr:from>
    <xdr:to>
      <xdr:col>12</xdr:col>
      <xdr:colOff>359250</xdr:colOff>
      <xdr:row>6</xdr:row>
      <xdr:rowOff>156750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C33BCA-B8EA-47F5-9A46-06573C7D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44167" y="560917"/>
          <a:ext cx="3820000" cy="7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7</xdr:row>
      <xdr:rowOff>124384</xdr:rowOff>
    </xdr:from>
    <xdr:to>
      <xdr:col>6</xdr:col>
      <xdr:colOff>28015</xdr:colOff>
      <xdr:row>22</xdr:row>
      <xdr:rowOff>10084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22411</xdr:colOff>
      <xdr:row>7</xdr:row>
      <xdr:rowOff>89647</xdr:rowOff>
    </xdr:from>
    <xdr:to>
      <xdr:col>11</xdr:col>
      <xdr:colOff>1580029</xdr:colOff>
      <xdr:row>21</xdr:row>
      <xdr:rowOff>165847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588310</xdr:colOff>
      <xdr:row>24</xdr:row>
      <xdr:rowOff>158003</xdr:rowOff>
    </xdr:from>
    <xdr:to>
      <xdr:col>6</xdr:col>
      <xdr:colOff>5604</xdr:colOff>
      <xdr:row>39</xdr:row>
      <xdr:rowOff>43703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22412</xdr:colOff>
      <xdr:row>24</xdr:row>
      <xdr:rowOff>145677</xdr:rowOff>
    </xdr:from>
    <xdr:to>
      <xdr:col>11</xdr:col>
      <xdr:colOff>1467971</xdr:colOff>
      <xdr:row>39</xdr:row>
      <xdr:rowOff>31377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61631</xdr:colOff>
      <xdr:row>41</xdr:row>
      <xdr:rowOff>158002</xdr:rowOff>
    </xdr:from>
    <xdr:to>
      <xdr:col>5</xdr:col>
      <xdr:colOff>705971</xdr:colOff>
      <xdr:row>56</xdr:row>
      <xdr:rowOff>43702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11206</xdr:colOff>
      <xdr:row>41</xdr:row>
      <xdr:rowOff>179295</xdr:rowOff>
    </xdr:from>
    <xdr:to>
      <xdr:col>11</xdr:col>
      <xdr:colOff>1456765</xdr:colOff>
      <xdr:row>56</xdr:row>
      <xdr:rowOff>64995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16807</xdr:colOff>
      <xdr:row>59</xdr:row>
      <xdr:rowOff>113179</xdr:rowOff>
    </xdr:from>
    <xdr:to>
      <xdr:col>11</xdr:col>
      <xdr:colOff>1523999</xdr:colOff>
      <xdr:row>73</xdr:row>
      <xdr:rowOff>189379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39220</xdr:colOff>
      <xdr:row>59</xdr:row>
      <xdr:rowOff>135590</xdr:rowOff>
    </xdr:from>
    <xdr:to>
      <xdr:col>6</xdr:col>
      <xdr:colOff>61632</xdr:colOff>
      <xdr:row>74</xdr:row>
      <xdr:rowOff>21290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179294</xdr:colOff>
      <xdr:row>1</xdr:row>
      <xdr:rowOff>123265</xdr:rowOff>
    </xdr:from>
    <xdr:to>
      <xdr:col>11</xdr:col>
      <xdr:colOff>872853</xdr:colOff>
      <xdr:row>2</xdr:row>
      <xdr:rowOff>87647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C7A9BC2-D2A0-42D0-8924-83185C330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04647" y="313765"/>
          <a:ext cx="3820000" cy="7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387916</xdr:colOff>
      <xdr:row>12</xdr:row>
      <xdr:rowOff>56734</xdr:rowOff>
    </xdr:from>
    <xdr:to>
      <xdr:col>5</xdr:col>
      <xdr:colOff>690283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379847</xdr:colOff>
      <xdr:row>31</xdr:row>
      <xdr:rowOff>98357</xdr:rowOff>
    </xdr:from>
    <xdr:to>
      <xdr:col>5</xdr:col>
      <xdr:colOff>632652</xdr:colOff>
      <xdr:row>46</xdr:row>
      <xdr:rowOff>65700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72837</xdr:colOff>
      <xdr:row>31</xdr:row>
      <xdr:rowOff>146795</xdr:rowOff>
    </xdr:from>
    <xdr:to>
      <xdr:col>14</xdr:col>
      <xdr:colOff>33617</xdr:colOff>
      <xdr:row>46</xdr:row>
      <xdr:rowOff>112059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28014</xdr:colOff>
      <xdr:row>12</xdr:row>
      <xdr:rowOff>1120</xdr:rowOff>
    </xdr:from>
    <xdr:to>
      <xdr:col>13</xdr:col>
      <xdr:colOff>537882</xdr:colOff>
      <xdr:row>28</xdr:row>
      <xdr:rowOff>33618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280147</xdr:colOff>
      <xdr:row>2</xdr:row>
      <xdr:rowOff>112058</xdr:rowOff>
    </xdr:from>
    <xdr:to>
      <xdr:col>14</xdr:col>
      <xdr:colOff>99647</xdr:colOff>
      <xdr:row>6</xdr:row>
      <xdr:rowOff>154882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8BF44F-507C-47C0-85C8-116A885EC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46676" y="515470"/>
          <a:ext cx="3820000" cy="7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127-194D-48BF-A5B7-40248C57F580}">
  <sheetPr>
    <tabColor theme="5" tint="0.59999389629810485"/>
    <pageSetUpPr fitToPage="1"/>
  </sheetPr>
  <dimension ref="B1:W50"/>
  <sheetViews>
    <sheetView showGridLines="0" tabSelected="1" zoomScaleNormal="100" workbookViewId="0"/>
  </sheetViews>
  <sheetFormatPr defaultColWidth="9.140625" defaultRowHeight="15" x14ac:dyDescent="0.25"/>
  <cols>
    <col min="1" max="1" width="2" style="21" customWidth="1"/>
    <col min="2" max="2" width="35.5703125" style="21" bestFit="1" customWidth="1"/>
    <col min="3" max="8" width="9.140625" style="21"/>
    <col min="9" max="9" width="40.28515625" style="21" customWidth="1"/>
    <col min="10" max="14" width="12.5703125" style="21" bestFit="1" customWidth="1"/>
    <col min="15" max="16384" width="9.140625" style="21"/>
  </cols>
  <sheetData>
    <row r="1" spans="2:23" s="95" customFormat="1" ht="30.75" customHeight="1" x14ac:dyDescent="0.25">
      <c r="B1" s="93" t="s">
        <v>0</v>
      </c>
      <c r="C1" s="72"/>
      <c r="D1" s="94"/>
    </row>
    <row r="2" spans="2:23" s="95" customFormat="1" ht="12.75" customHeight="1" thickBot="1" x14ac:dyDescent="0.3">
      <c r="I2" s="96"/>
    </row>
    <row r="3" spans="2:23" s="95" customFormat="1" ht="74.25" customHeight="1" x14ac:dyDescent="0.25">
      <c r="B3" s="155" t="s">
        <v>1</v>
      </c>
      <c r="C3" s="156"/>
      <c r="D3" s="156"/>
      <c r="E3" s="97"/>
      <c r="F3" s="97"/>
      <c r="G3" s="97"/>
      <c r="H3" s="98"/>
      <c r="I3" s="97"/>
      <c r="J3" s="99"/>
      <c r="K3" s="99"/>
      <c r="L3" s="99"/>
      <c r="M3" s="99"/>
      <c r="N3" s="100"/>
    </row>
    <row r="4" spans="2:23" s="95" customFormat="1" x14ac:dyDescent="0.25">
      <c r="B4" s="101" t="s">
        <v>2</v>
      </c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</row>
    <row r="5" spans="2:23" s="95" customFormat="1" x14ac:dyDescent="0.25">
      <c r="B5" s="10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105"/>
    </row>
    <row r="6" spans="2:23" s="95" customFormat="1" x14ac:dyDescent="0.25">
      <c r="B6" s="106" t="s">
        <v>3</v>
      </c>
      <c r="C6" s="79">
        <f>$C$4</f>
        <v>0</v>
      </c>
      <c r="D6" s="79">
        <f>C6+1</f>
        <v>1</v>
      </c>
      <c r="E6" s="79">
        <f t="shared" ref="E6:G6" si="0">D6+1</f>
        <v>2</v>
      </c>
      <c r="F6" s="79">
        <f t="shared" si="0"/>
        <v>3</v>
      </c>
      <c r="G6" s="79">
        <f t="shared" si="0"/>
        <v>4</v>
      </c>
      <c r="H6" s="107"/>
      <c r="I6" s="108" t="s">
        <v>4</v>
      </c>
      <c r="J6" s="79">
        <f>$C$4</f>
        <v>0</v>
      </c>
      <c r="K6" s="79">
        <f>J6+1</f>
        <v>1</v>
      </c>
      <c r="L6" s="79">
        <f t="shared" ref="L6:N6" si="1">K6+1</f>
        <v>2</v>
      </c>
      <c r="M6" s="79">
        <f t="shared" si="1"/>
        <v>3</v>
      </c>
      <c r="N6" s="109">
        <f t="shared" si="1"/>
        <v>4</v>
      </c>
      <c r="O6" s="110"/>
      <c r="P6" s="110"/>
      <c r="Q6" s="110"/>
      <c r="R6" s="110"/>
      <c r="S6" s="110"/>
      <c r="T6" s="110"/>
      <c r="U6" s="110"/>
      <c r="V6" s="110"/>
      <c r="W6" s="110"/>
    </row>
    <row r="7" spans="2:23" s="95" customFormat="1" x14ac:dyDescent="0.25">
      <c r="B7" s="111" t="s">
        <v>5</v>
      </c>
      <c r="C7" s="112">
        <f>J9</f>
        <v>0</v>
      </c>
      <c r="D7" s="112">
        <f>K9</f>
        <v>0</v>
      </c>
      <c r="E7" s="112">
        <f>L9</f>
        <v>0</v>
      </c>
      <c r="F7" s="112">
        <f>M9</f>
        <v>0</v>
      </c>
      <c r="G7" s="112">
        <f>N9</f>
        <v>0</v>
      </c>
      <c r="H7" s="113"/>
      <c r="I7" s="103" t="s">
        <v>6</v>
      </c>
      <c r="J7" s="114" t="e">
        <f>J9/J8</f>
        <v>#DIV/0!</v>
      </c>
      <c r="K7" s="114" t="e">
        <f t="shared" ref="K7:N7" si="2">K9/K8</f>
        <v>#DIV/0!</v>
      </c>
      <c r="L7" s="114" t="e">
        <f t="shared" si="2"/>
        <v>#DIV/0!</v>
      </c>
      <c r="M7" s="114" t="e">
        <f t="shared" si="2"/>
        <v>#DIV/0!</v>
      </c>
      <c r="N7" s="115" t="e">
        <f t="shared" si="2"/>
        <v>#DIV/0!</v>
      </c>
      <c r="O7" s="113"/>
      <c r="P7" s="116"/>
      <c r="Q7" s="117"/>
      <c r="R7" s="117"/>
      <c r="S7" s="117"/>
      <c r="T7" s="117"/>
      <c r="U7" s="117"/>
      <c r="V7" s="117"/>
      <c r="W7" s="117"/>
    </row>
    <row r="8" spans="2:23" s="95" customFormat="1" x14ac:dyDescent="0.25">
      <c r="B8" s="111" t="s">
        <v>7</v>
      </c>
      <c r="C8" s="112">
        <f>J14</f>
        <v>0</v>
      </c>
      <c r="D8" s="112">
        <f>K14</f>
        <v>0</v>
      </c>
      <c r="E8" s="112">
        <f>L14</f>
        <v>0</v>
      </c>
      <c r="F8" s="112">
        <f>M14</f>
        <v>0</v>
      </c>
      <c r="G8" s="112">
        <f>N14</f>
        <v>0</v>
      </c>
      <c r="H8" s="113"/>
      <c r="I8" s="113" t="s">
        <v>8</v>
      </c>
      <c r="J8" s="118"/>
      <c r="K8" s="118"/>
      <c r="L8" s="118"/>
      <c r="M8" s="118"/>
      <c r="N8" s="119"/>
      <c r="O8" s="117"/>
      <c r="P8" s="117"/>
      <c r="Q8" s="117"/>
      <c r="R8" s="117"/>
      <c r="S8" s="117"/>
      <c r="T8" s="117"/>
      <c r="U8" s="117"/>
      <c r="V8" s="117"/>
      <c r="W8" s="117"/>
    </row>
    <row r="9" spans="2:23" s="95" customFormat="1" x14ac:dyDescent="0.25">
      <c r="B9" s="111" t="s">
        <v>9</v>
      </c>
      <c r="C9" s="112">
        <f>J21</f>
        <v>0</v>
      </c>
      <c r="D9" s="112">
        <f>K21</f>
        <v>0</v>
      </c>
      <c r="E9" s="112">
        <f>L21</f>
        <v>0</v>
      </c>
      <c r="F9" s="112">
        <f>M21</f>
        <v>0</v>
      </c>
      <c r="G9" s="112">
        <f>N21</f>
        <v>0</v>
      </c>
      <c r="H9" s="113"/>
      <c r="I9" s="120" t="s">
        <v>10</v>
      </c>
      <c r="J9" s="121"/>
      <c r="K9" s="121"/>
      <c r="L9" s="121"/>
      <c r="M9" s="121"/>
      <c r="N9" s="122"/>
      <c r="O9" s="117"/>
      <c r="P9" s="117"/>
      <c r="Q9" s="117"/>
      <c r="R9" s="117"/>
      <c r="S9" s="117"/>
      <c r="T9" s="117"/>
      <c r="U9" s="117"/>
      <c r="V9" s="117"/>
      <c r="W9" s="117"/>
    </row>
    <row r="10" spans="2:23" s="95" customFormat="1" x14ac:dyDescent="0.25">
      <c r="B10" s="101" t="s">
        <v>11</v>
      </c>
      <c r="C10" s="112">
        <f>J18*J17</f>
        <v>0</v>
      </c>
      <c r="D10" s="112">
        <f t="shared" ref="D10:G10" si="3">K18*K17</f>
        <v>0</v>
      </c>
      <c r="E10" s="112">
        <f t="shared" si="3"/>
        <v>0</v>
      </c>
      <c r="F10" s="112">
        <f t="shared" si="3"/>
        <v>0</v>
      </c>
      <c r="G10" s="112">
        <f t="shared" si="3"/>
        <v>0</v>
      </c>
      <c r="H10" s="113"/>
      <c r="I10" s="103"/>
      <c r="J10" s="103"/>
      <c r="K10" s="103"/>
      <c r="L10" s="103"/>
      <c r="M10" s="103"/>
      <c r="N10" s="104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2:23" s="95" customFormat="1" x14ac:dyDescent="0.25">
      <c r="B11" s="101" t="s">
        <v>12</v>
      </c>
      <c r="C11" s="112">
        <f>J27</f>
        <v>0</v>
      </c>
      <c r="D11" s="112">
        <f>K27</f>
        <v>0</v>
      </c>
      <c r="E11" s="112">
        <f>L27</f>
        <v>0</v>
      </c>
      <c r="F11" s="112">
        <f>M27</f>
        <v>0</v>
      </c>
      <c r="G11" s="112">
        <f>N27</f>
        <v>0</v>
      </c>
      <c r="H11" s="113"/>
      <c r="I11" s="108" t="s">
        <v>13</v>
      </c>
      <c r="J11" s="79">
        <f>$C$4</f>
        <v>0</v>
      </c>
      <c r="K11" s="79">
        <f>J11+1</f>
        <v>1</v>
      </c>
      <c r="L11" s="79">
        <f t="shared" ref="L11" si="4">K11+1</f>
        <v>2</v>
      </c>
      <c r="M11" s="79">
        <f t="shared" ref="M11" si="5">L11+1</f>
        <v>3</v>
      </c>
      <c r="N11" s="109">
        <f t="shared" ref="N11" si="6">M11+1</f>
        <v>4</v>
      </c>
      <c r="O11" s="113"/>
      <c r="P11" s="117"/>
      <c r="Q11" s="117"/>
      <c r="R11" s="117"/>
      <c r="S11" s="117"/>
      <c r="T11" s="117"/>
      <c r="U11" s="117"/>
      <c r="V11" s="117"/>
      <c r="W11" s="117"/>
    </row>
    <row r="12" spans="2:23" s="95" customFormat="1" x14ac:dyDescent="0.25">
      <c r="B12" s="101" t="s">
        <v>14</v>
      </c>
      <c r="C12" s="123"/>
      <c r="D12" s="123"/>
      <c r="E12" s="123"/>
      <c r="F12" s="123"/>
      <c r="G12" s="123"/>
      <c r="H12" s="113"/>
      <c r="I12" s="113" t="s">
        <v>15</v>
      </c>
      <c r="J12" s="114" t="e">
        <f>J14/J13</f>
        <v>#DIV/0!</v>
      </c>
      <c r="K12" s="114" t="e">
        <f t="shared" ref="K12" si="7">K14/K13</f>
        <v>#DIV/0!</v>
      </c>
      <c r="L12" s="114" t="e">
        <f t="shared" ref="L12" si="8">L14/L13</f>
        <v>#DIV/0!</v>
      </c>
      <c r="M12" s="114" t="e">
        <f t="shared" ref="M12" si="9">M14/M13</f>
        <v>#DIV/0!</v>
      </c>
      <c r="N12" s="115" t="e">
        <f t="shared" ref="N12" si="10">N14/N13</f>
        <v>#DIV/0!</v>
      </c>
      <c r="O12" s="117"/>
      <c r="P12" s="117"/>
      <c r="Q12" s="117"/>
      <c r="R12" s="117"/>
      <c r="S12" s="117"/>
      <c r="T12" s="117"/>
      <c r="U12" s="117"/>
      <c r="V12" s="117"/>
      <c r="W12" s="117"/>
    </row>
    <row r="13" spans="2:23" s="95" customFormat="1" x14ac:dyDescent="0.25">
      <c r="B13" s="124" t="s">
        <v>16</v>
      </c>
      <c r="C13" s="125">
        <f>SUM(C7:C12)</f>
        <v>0</v>
      </c>
      <c r="D13" s="125">
        <f>SUM(D7:D12)</f>
        <v>0</v>
      </c>
      <c r="E13" s="125">
        <f>SUM(E7:E12)</f>
        <v>0</v>
      </c>
      <c r="F13" s="125">
        <f>SUM(F7:F12)</f>
        <v>0</v>
      </c>
      <c r="G13" s="125">
        <f>SUM(G7:G12)</f>
        <v>0</v>
      </c>
      <c r="H13" s="113"/>
      <c r="I13" s="113" t="s">
        <v>17</v>
      </c>
      <c r="J13" s="118"/>
      <c r="K13" s="118"/>
      <c r="L13" s="118"/>
      <c r="M13" s="118"/>
      <c r="N13" s="119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2:23" s="95" customFormat="1" x14ac:dyDescent="0.25">
      <c r="B14" s="101"/>
      <c r="C14" s="112"/>
      <c r="D14" s="112"/>
      <c r="E14" s="112"/>
      <c r="F14" s="112"/>
      <c r="G14" s="112"/>
      <c r="H14" s="113"/>
      <c r="I14" s="120" t="s">
        <v>18</v>
      </c>
      <c r="J14" s="121"/>
      <c r="K14" s="121"/>
      <c r="L14" s="121"/>
      <c r="M14" s="121"/>
      <c r="N14" s="122"/>
      <c r="O14" s="113"/>
      <c r="P14" s="117"/>
      <c r="Q14" s="117"/>
      <c r="R14" s="117"/>
      <c r="S14" s="117"/>
      <c r="T14" s="117"/>
      <c r="U14" s="117"/>
      <c r="V14" s="117"/>
      <c r="W14" s="117"/>
    </row>
    <row r="15" spans="2:23" s="95" customFormat="1" x14ac:dyDescent="0.25">
      <c r="B15" s="126" t="s">
        <v>19</v>
      </c>
      <c r="C15" s="127"/>
      <c r="D15" s="127"/>
      <c r="E15" s="127"/>
      <c r="F15" s="112"/>
      <c r="G15" s="112"/>
      <c r="H15" s="113"/>
      <c r="I15" s="113"/>
      <c r="J15" s="128"/>
      <c r="K15" s="113"/>
      <c r="L15" s="113"/>
      <c r="M15" s="113"/>
      <c r="N15" s="129"/>
      <c r="O15" s="113"/>
      <c r="P15" s="117"/>
      <c r="Q15" s="117"/>
      <c r="R15" s="117"/>
      <c r="S15" s="117"/>
      <c r="T15" s="117"/>
      <c r="U15" s="117"/>
      <c r="V15" s="117"/>
      <c r="W15" s="117"/>
    </row>
    <row r="16" spans="2:23" s="95" customFormat="1" x14ac:dyDescent="0.25">
      <c r="B16" s="130" t="s">
        <v>20</v>
      </c>
      <c r="C16" s="123"/>
      <c r="D16" s="123"/>
      <c r="E16" s="123"/>
      <c r="F16" s="123"/>
      <c r="G16" s="123"/>
      <c r="H16" s="113"/>
      <c r="I16" s="108" t="s">
        <v>21</v>
      </c>
      <c r="J16" s="79">
        <f>$C$4</f>
        <v>0</v>
      </c>
      <c r="K16" s="79">
        <f>J16+1</f>
        <v>1</v>
      </c>
      <c r="L16" s="79">
        <f t="shared" ref="L16" si="11">K16+1</f>
        <v>2</v>
      </c>
      <c r="M16" s="79">
        <f t="shared" ref="M16" si="12">L16+1</f>
        <v>3</v>
      </c>
      <c r="N16" s="109">
        <f t="shared" ref="N16" si="13">M16+1</f>
        <v>4</v>
      </c>
      <c r="O16" s="113"/>
      <c r="P16" s="117"/>
      <c r="Q16" s="117"/>
      <c r="R16" s="117"/>
      <c r="S16" s="117"/>
      <c r="T16" s="117"/>
      <c r="U16" s="117"/>
      <c r="V16" s="117"/>
      <c r="W16" s="117"/>
    </row>
    <row r="17" spans="2:23" s="95" customFormat="1" x14ac:dyDescent="0.25">
      <c r="B17" s="130" t="s">
        <v>22</v>
      </c>
      <c r="C17" s="123"/>
      <c r="D17" s="123"/>
      <c r="E17" s="123"/>
      <c r="F17" s="123"/>
      <c r="G17" s="123"/>
      <c r="H17" s="113"/>
      <c r="I17" s="103" t="s">
        <v>23</v>
      </c>
      <c r="J17" s="131"/>
      <c r="K17" s="131"/>
      <c r="L17" s="131"/>
      <c r="M17" s="131"/>
      <c r="N17" s="132"/>
      <c r="O17" s="113"/>
      <c r="P17" s="117"/>
      <c r="Q17" s="117"/>
      <c r="R17" s="117"/>
      <c r="S17" s="117"/>
      <c r="T17" s="117"/>
      <c r="U17" s="117"/>
      <c r="V17" s="117"/>
      <c r="W17" s="117"/>
    </row>
    <row r="18" spans="2:23" s="95" customFormat="1" x14ac:dyDescent="0.25">
      <c r="B18" s="101" t="s">
        <v>24</v>
      </c>
      <c r="C18" s="123"/>
      <c r="D18" s="123"/>
      <c r="E18" s="123"/>
      <c r="F18" s="123"/>
      <c r="G18" s="123"/>
      <c r="H18" s="113"/>
      <c r="I18" s="103" t="s">
        <v>25</v>
      </c>
      <c r="J18" s="133"/>
      <c r="K18" s="133"/>
      <c r="L18" s="133"/>
      <c r="M18" s="133"/>
      <c r="N18" s="134"/>
      <c r="O18" s="113"/>
      <c r="P18" s="117"/>
      <c r="Q18" s="117"/>
      <c r="R18" s="117"/>
      <c r="S18" s="117"/>
      <c r="T18" s="117"/>
      <c r="U18" s="117"/>
      <c r="V18" s="117"/>
      <c r="W18" s="117"/>
    </row>
    <row r="19" spans="2:23" s="95" customFormat="1" x14ac:dyDescent="0.25">
      <c r="B19" s="130" t="s">
        <v>26</v>
      </c>
      <c r="C19" s="123"/>
      <c r="D19" s="123"/>
      <c r="E19" s="123"/>
      <c r="F19" s="123"/>
      <c r="G19" s="123"/>
      <c r="H19" s="113"/>
      <c r="I19" s="103" t="s">
        <v>27</v>
      </c>
      <c r="J19" s="131"/>
      <c r="K19" s="131"/>
      <c r="L19" s="131"/>
      <c r="M19" s="131"/>
      <c r="N19" s="132"/>
      <c r="O19" s="113"/>
      <c r="P19" s="117"/>
      <c r="Q19" s="117"/>
      <c r="R19" s="117"/>
      <c r="S19" s="117"/>
      <c r="T19" s="117"/>
      <c r="U19" s="117"/>
      <c r="V19" s="117"/>
      <c r="W19" s="117"/>
    </row>
    <row r="20" spans="2:23" s="95" customFormat="1" x14ac:dyDescent="0.25">
      <c r="B20" s="130" t="s">
        <v>28</v>
      </c>
      <c r="C20" s="123"/>
      <c r="D20" s="123"/>
      <c r="E20" s="123"/>
      <c r="F20" s="123"/>
      <c r="G20" s="123"/>
      <c r="H20" s="113"/>
      <c r="I20" s="113" t="s">
        <v>29</v>
      </c>
      <c r="J20" s="121"/>
      <c r="K20" s="121"/>
      <c r="L20" s="121"/>
      <c r="M20" s="121"/>
      <c r="N20" s="122"/>
      <c r="O20" s="113"/>
      <c r="P20" s="117"/>
      <c r="Q20" s="117"/>
      <c r="R20" s="117"/>
      <c r="S20" s="117"/>
      <c r="T20" s="117"/>
      <c r="U20" s="117"/>
      <c r="V20" s="117"/>
      <c r="W20" s="117"/>
    </row>
    <row r="21" spans="2:23" s="95" customFormat="1" x14ac:dyDescent="0.25">
      <c r="B21" s="130" t="s">
        <v>30</v>
      </c>
      <c r="C21" s="123"/>
      <c r="D21" s="123"/>
      <c r="E21" s="123"/>
      <c r="F21" s="123"/>
      <c r="G21" s="123"/>
      <c r="H21" s="113"/>
      <c r="I21" s="135" t="s">
        <v>31</v>
      </c>
      <c r="J21" s="136">
        <f>J17*J19*J20</f>
        <v>0</v>
      </c>
      <c r="K21" s="136">
        <f>K17*K19*K20</f>
        <v>0</v>
      </c>
      <c r="L21" s="136">
        <f>L17*L19*L20</f>
        <v>0</v>
      </c>
      <c r="M21" s="136">
        <f>M17*M19*M20</f>
        <v>0</v>
      </c>
      <c r="N21" s="137">
        <f>N17*N19*N20</f>
        <v>0</v>
      </c>
      <c r="O21" s="113"/>
      <c r="P21" s="117"/>
      <c r="Q21" s="117"/>
      <c r="R21" s="117"/>
      <c r="S21" s="117"/>
      <c r="T21" s="117"/>
      <c r="U21" s="117"/>
      <c r="V21" s="117"/>
      <c r="W21" s="117"/>
    </row>
    <row r="22" spans="2:23" s="95" customFormat="1" x14ac:dyDescent="0.25">
      <c r="B22" s="138" t="s">
        <v>32</v>
      </c>
      <c r="C22" s="123"/>
      <c r="D22" s="123"/>
      <c r="E22" s="123"/>
      <c r="F22" s="123"/>
      <c r="G22" s="123"/>
      <c r="H22" s="113"/>
      <c r="I22" s="103"/>
      <c r="J22" s="103"/>
      <c r="K22" s="103"/>
      <c r="L22" s="103"/>
      <c r="M22" s="103"/>
      <c r="N22" s="104"/>
      <c r="O22" s="113"/>
      <c r="P22" s="117"/>
      <c r="Q22" s="117"/>
      <c r="R22" s="117"/>
      <c r="S22" s="117"/>
      <c r="T22" s="117"/>
      <c r="U22" s="117"/>
      <c r="V22" s="117"/>
      <c r="W22" s="117"/>
    </row>
    <row r="23" spans="2:23" s="95" customFormat="1" x14ac:dyDescent="0.25">
      <c r="B23" s="101" t="s">
        <v>33</v>
      </c>
      <c r="C23" s="123"/>
      <c r="D23" s="123"/>
      <c r="E23" s="123"/>
      <c r="F23" s="123"/>
      <c r="G23" s="123"/>
      <c r="H23" s="113"/>
      <c r="I23" s="103"/>
      <c r="J23" s="103"/>
      <c r="K23" s="103"/>
      <c r="L23" s="103"/>
      <c r="M23" s="103"/>
      <c r="N23" s="139"/>
      <c r="O23" s="113"/>
      <c r="P23" s="117"/>
      <c r="Q23" s="117"/>
      <c r="R23" s="117"/>
      <c r="S23" s="117"/>
      <c r="T23" s="117"/>
      <c r="U23" s="117"/>
      <c r="V23" s="117"/>
      <c r="W23" s="117"/>
    </row>
    <row r="24" spans="2:23" s="95" customFormat="1" x14ac:dyDescent="0.25">
      <c r="B24" s="101" t="s">
        <v>34</v>
      </c>
      <c r="C24" s="123"/>
      <c r="D24" s="123"/>
      <c r="E24" s="123"/>
      <c r="F24" s="123"/>
      <c r="G24" s="123"/>
      <c r="H24" s="113"/>
      <c r="I24" s="108" t="s">
        <v>35</v>
      </c>
      <c r="J24" s="79">
        <f>$C$4</f>
        <v>0</v>
      </c>
      <c r="K24" s="79">
        <f>J24+1</f>
        <v>1</v>
      </c>
      <c r="L24" s="79">
        <f t="shared" ref="L24" si="14">K24+1</f>
        <v>2</v>
      </c>
      <c r="M24" s="79">
        <f t="shared" ref="M24" si="15">L24+1</f>
        <v>3</v>
      </c>
      <c r="N24" s="109">
        <f t="shared" ref="N24" si="16">M24+1</f>
        <v>4</v>
      </c>
      <c r="O24" s="113"/>
      <c r="P24" s="117"/>
      <c r="Q24" s="117"/>
      <c r="R24" s="117"/>
      <c r="S24" s="117"/>
      <c r="T24" s="117"/>
      <c r="U24" s="117"/>
      <c r="V24" s="117"/>
      <c r="W24" s="117"/>
    </row>
    <row r="25" spans="2:23" s="95" customFormat="1" x14ac:dyDescent="0.25">
      <c r="B25" s="138" t="s">
        <v>36</v>
      </c>
      <c r="C25" s="123"/>
      <c r="D25" s="123"/>
      <c r="E25" s="123"/>
      <c r="F25" s="123"/>
      <c r="G25" s="123"/>
      <c r="H25" s="113"/>
      <c r="I25" s="103" t="s">
        <v>15</v>
      </c>
      <c r="J25" s="114" t="e">
        <f>J27/J26</f>
        <v>#DIV/0!</v>
      </c>
      <c r="K25" s="114" t="e">
        <f t="shared" ref="K25" si="17">K27/K26</f>
        <v>#DIV/0!</v>
      </c>
      <c r="L25" s="114" t="e">
        <f t="shared" ref="L25" si="18">L27/L26</f>
        <v>#DIV/0!</v>
      </c>
      <c r="M25" s="114" t="e">
        <f t="shared" ref="M25" si="19">M27/M26</f>
        <v>#DIV/0!</v>
      </c>
      <c r="N25" s="115" t="e">
        <f t="shared" ref="N25" si="20">N27/N26</f>
        <v>#DIV/0!</v>
      </c>
      <c r="O25" s="113"/>
      <c r="P25" s="117"/>
      <c r="Q25" s="117"/>
      <c r="R25" s="117"/>
      <c r="S25" s="117"/>
      <c r="T25" s="117"/>
      <c r="U25" s="117"/>
      <c r="V25" s="117"/>
      <c r="W25" s="117"/>
    </row>
    <row r="26" spans="2:23" s="95" customFormat="1" x14ac:dyDescent="0.25">
      <c r="B26" s="101" t="s">
        <v>37</v>
      </c>
      <c r="C26" s="123"/>
      <c r="D26" s="123"/>
      <c r="E26" s="123"/>
      <c r="F26" s="123"/>
      <c r="G26" s="123"/>
      <c r="H26" s="113"/>
      <c r="I26" s="113" t="s">
        <v>17</v>
      </c>
      <c r="J26" s="140"/>
      <c r="K26" s="140"/>
      <c r="L26" s="140"/>
      <c r="M26" s="140"/>
      <c r="N26" s="141"/>
      <c r="O26" s="113"/>
      <c r="P26" s="117"/>
      <c r="Q26" s="117"/>
      <c r="R26" s="117"/>
      <c r="S26" s="117"/>
      <c r="T26" s="117"/>
      <c r="U26" s="117"/>
      <c r="V26" s="117"/>
      <c r="W26" s="117"/>
    </row>
    <row r="27" spans="2:23" s="95" customFormat="1" x14ac:dyDescent="0.25">
      <c r="B27" s="101" t="s">
        <v>38</v>
      </c>
      <c r="C27" s="123"/>
      <c r="D27" s="123"/>
      <c r="E27" s="123"/>
      <c r="F27" s="123"/>
      <c r="G27" s="123"/>
      <c r="H27" s="113"/>
      <c r="I27" s="135" t="s">
        <v>39</v>
      </c>
      <c r="J27" s="121"/>
      <c r="K27" s="121"/>
      <c r="L27" s="121"/>
      <c r="M27" s="121"/>
      <c r="N27" s="122"/>
      <c r="O27" s="113"/>
      <c r="P27" s="117"/>
      <c r="Q27" s="117"/>
      <c r="R27" s="117"/>
      <c r="S27" s="117"/>
      <c r="T27" s="117"/>
      <c r="U27" s="117"/>
      <c r="V27" s="117"/>
      <c r="W27" s="117"/>
    </row>
    <row r="28" spans="2:23" s="95" customFormat="1" x14ac:dyDescent="0.25">
      <c r="B28" s="101" t="s">
        <v>40</v>
      </c>
      <c r="C28" s="123"/>
      <c r="D28" s="123"/>
      <c r="E28" s="123"/>
      <c r="F28" s="123"/>
      <c r="G28" s="123"/>
      <c r="H28" s="113"/>
      <c r="I28" s="113"/>
      <c r="J28" s="103"/>
      <c r="K28" s="103"/>
      <c r="L28" s="103"/>
      <c r="M28" s="103"/>
      <c r="N28" s="104"/>
      <c r="O28" s="113"/>
      <c r="P28" s="117"/>
      <c r="Q28" s="117"/>
      <c r="R28" s="117"/>
      <c r="S28" s="117"/>
      <c r="T28" s="117"/>
      <c r="U28" s="117"/>
      <c r="V28" s="117"/>
      <c r="W28" s="117"/>
    </row>
    <row r="29" spans="2:23" s="95" customFormat="1" x14ac:dyDescent="0.25">
      <c r="B29" s="124" t="s">
        <v>41</v>
      </c>
      <c r="C29" s="125">
        <f>SUM(C16:C28)</f>
        <v>0</v>
      </c>
      <c r="D29" s="125">
        <f t="shared" ref="D29:G29" si="21">SUM(D16:D28)</f>
        <v>0</v>
      </c>
      <c r="E29" s="125">
        <f t="shared" si="21"/>
        <v>0</v>
      </c>
      <c r="F29" s="125">
        <f t="shared" si="21"/>
        <v>0</v>
      </c>
      <c r="G29" s="125">
        <f t="shared" si="21"/>
        <v>0</v>
      </c>
      <c r="H29" s="113"/>
      <c r="I29" s="142"/>
      <c r="J29" s="143"/>
      <c r="K29" s="143"/>
      <c r="L29" s="143"/>
      <c r="M29" s="143"/>
      <c r="N29" s="144"/>
      <c r="O29" s="113"/>
      <c r="P29" s="117"/>
      <c r="Q29" s="117"/>
      <c r="R29" s="117"/>
      <c r="S29" s="117"/>
      <c r="T29" s="117"/>
      <c r="U29" s="117"/>
      <c r="V29" s="117"/>
      <c r="W29" s="117"/>
    </row>
    <row r="30" spans="2:23" s="95" customFormat="1" x14ac:dyDescent="0.25">
      <c r="B30" s="130"/>
      <c r="C30" s="145"/>
      <c r="D30" s="145"/>
      <c r="E30" s="145"/>
      <c r="F30" s="112"/>
      <c r="G30" s="112"/>
      <c r="H30" s="113"/>
      <c r="I30" s="113"/>
      <c r="J30" s="128"/>
      <c r="K30" s="128"/>
      <c r="L30" s="128"/>
      <c r="M30" s="128"/>
      <c r="N30" s="146"/>
      <c r="O30" s="113"/>
      <c r="P30" s="117"/>
      <c r="Q30" s="117"/>
      <c r="R30" s="117"/>
      <c r="S30" s="117"/>
      <c r="T30" s="117"/>
      <c r="U30" s="117"/>
      <c r="V30" s="117"/>
      <c r="W30" s="117"/>
    </row>
    <row r="31" spans="2:23" s="95" customFormat="1" x14ac:dyDescent="0.25">
      <c r="B31" s="126" t="s">
        <v>42</v>
      </c>
      <c r="C31" s="147"/>
      <c r="D31" s="147"/>
      <c r="E31" s="147"/>
      <c r="F31" s="112"/>
      <c r="G31" s="112"/>
      <c r="H31" s="113"/>
      <c r="I31" s="135"/>
      <c r="J31" s="136"/>
      <c r="K31" s="136"/>
      <c r="L31" s="136"/>
      <c r="M31" s="136"/>
      <c r="N31" s="137"/>
      <c r="O31" s="113"/>
      <c r="P31" s="117"/>
      <c r="Q31" s="117"/>
      <c r="R31" s="117"/>
      <c r="S31" s="117"/>
      <c r="T31" s="117"/>
      <c r="U31" s="117"/>
      <c r="V31" s="117"/>
      <c r="W31" s="117"/>
    </row>
    <row r="32" spans="2:23" s="95" customFormat="1" x14ac:dyDescent="0.25">
      <c r="B32" s="130" t="s">
        <v>43</v>
      </c>
      <c r="C32" s="123"/>
      <c r="D32" s="123"/>
      <c r="E32" s="123"/>
      <c r="F32" s="123"/>
      <c r="G32" s="123"/>
      <c r="H32" s="113"/>
      <c r="I32" s="103"/>
      <c r="J32" s="103"/>
      <c r="K32" s="103"/>
      <c r="L32" s="103"/>
      <c r="M32" s="103"/>
      <c r="N32" s="104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2:23" s="95" customFormat="1" x14ac:dyDescent="0.25">
      <c r="B33" s="138" t="s">
        <v>44</v>
      </c>
      <c r="C33" s="123"/>
      <c r="D33" s="123"/>
      <c r="E33" s="123"/>
      <c r="F33" s="123"/>
      <c r="G33" s="123"/>
      <c r="H33" s="113"/>
      <c r="I33" s="113"/>
      <c r="J33" s="113"/>
      <c r="K33" s="113"/>
      <c r="L33" s="113"/>
      <c r="M33" s="113"/>
      <c r="N33" s="129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2:23" s="95" customFormat="1" x14ac:dyDescent="0.25">
      <c r="B34" s="148" t="s">
        <v>45</v>
      </c>
      <c r="C34" s="123"/>
      <c r="D34" s="123"/>
      <c r="E34" s="123"/>
      <c r="F34" s="123"/>
      <c r="G34" s="123"/>
      <c r="H34" s="113"/>
      <c r="I34" s="103"/>
      <c r="J34" s="103"/>
      <c r="K34" s="103"/>
      <c r="L34" s="103"/>
      <c r="M34" s="103"/>
      <c r="N34" s="129"/>
      <c r="O34" s="117"/>
      <c r="P34" s="117"/>
      <c r="Q34" s="117"/>
      <c r="R34" s="117"/>
      <c r="S34" s="117"/>
      <c r="T34" s="117"/>
      <c r="U34" s="117"/>
      <c r="V34" s="117"/>
      <c r="W34" s="117"/>
    </row>
    <row r="35" spans="2:23" s="95" customFormat="1" x14ac:dyDescent="0.25">
      <c r="B35" s="148" t="s">
        <v>46</v>
      </c>
      <c r="C35" s="123"/>
      <c r="D35" s="123"/>
      <c r="E35" s="123"/>
      <c r="F35" s="123"/>
      <c r="G35" s="123"/>
      <c r="H35" s="113"/>
      <c r="I35" s="113"/>
      <c r="J35" s="113"/>
      <c r="K35" s="113"/>
      <c r="L35" s="113"/>
      <c r="M35" s="113"/>
      <c r="N35" s="129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3" s="95" customFormat="1" x14ac:dyDescent="0.25">
      <c r="B36" s="148" t="s">
        <v>47</v>
      </c>
      <c r="C36" s="123"/>
      <c r="D36" s="123"/>
      <c r="E36" s="123"/>
      <c r="F36" s="123"/>
      <c r="G36" s="123"/>
      <c r="H36" s="113"/>
      <c r="I36" s="113"/>
      <c r="J36" s="113"/>
      <c r="K36" s="113"/>
      <c r="L36" s="113"/>
      <c r="M36" s="113"/>
      <c r="N36" s="129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 s="95" customFormat="1" x14ac:dyDescent="0.25">
      <c r="B37" s="124" t="s">
        <v>48</v>
      </c>
      <c r="C37" s="125">
        <f>SUM(C32:C36)</f>
        <v>0</v>
      </c>
      <c r="D37" s="125">
        <f t="shared" ref="D37:G37" si="22">SUM(D32:D36)</f>
        <v>0</v>
      </c>
      <c r="E37" s="125">
        <f t="shared" si="22"/>
        <v>0</v>
      </c>
      <c r="F37" s="125">
        <f t="shared" si="22"/>
        <v>0</v>
      </c>
      <c r="G37" s="125">
        <f t="shared" si="22"/>
        <v>0</v>
      </c>
      <c r="H37" s="113"/>
      <c r="I37" s="113"/>
      <c r="J37" s="113"/>
      <c r="K37" s="113"/>
      <c r="L37" s="113"/>
      <c r="M37" s="113"/>
      <c r="N37" s="129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2:23" s="95" customFormat="1" x14ac:dyDescent="0.25">
      <c r="B38" s="101"/>
      <c r="C38" s="112"/>
      <c r="D38" s="103"/>
      <c r="E38" s="103"/>
      <c r="F38" s="103"/>
      <c r="G38" s="103"/>
      <c r="H38" s="113"/>
      <c r="I38" s="113"/>
      <c r="J38" s="113"/>
      <c r="K38" s="113"/>
      <c r="L38" s="113"/>
      <c r="M38" s="113"/>
      <c r="N38" s="129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2:23" s="95" customFormat="1" x14ac:dyDescent="0.25">
      <c r="B39" s="124" t="s">
        <v>49</v>
      </c>
      <c r="C39" s="125">
        <f>C13-C29-C37</f>
        <v>0</v>
      </c>
      <c r="D39" s="125">
        <f>D13-D29-D37</f>
        <v>0</v>
      </c>
      <c r="E39" s="125">
        <f>E13-E29-E37</f>
        <v>0</v>
      </c>
      <c r="F39" s="125">
        <f>F13-F29-F37</f>
        <v>0</v>
      </c>
      <c r="G39" s="125">
        <f>G13-G29-G37</f>
        <v>0</v>
      </c>
      <c r="H39" s="113"/>
      <c r="I39" s="113"/>
      <c r="J39" s="113"/>
      <c r="K39" s="113"/>
      <c r="L39" s="113"/>
      <c r="M39" s="113"/>
      <c r="N39" s="129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2:23" s="95" customFormat="1" x14ac:dyDescent="0.25">
      <c r="B40" s="149"/>
      <c r="C40" s="112"/>
      <c r="D40" s="112"/>
      <c r="E40" s="112"/>
      <c r="F40" s="112"/>
      <c r="G40" s="112"/>
      <c r="H40" s="113"/>
      <c r="I40" s="113"/>
      <c r="J40" s="113"/>
      <c r="K40" s="113"/>
      <c r="L40" s="113"/>
      <c r="M40" s="113"/>
      <c r="N40" s="129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s="95" customFormat="1" x14ac:dyDescent="0.25">
      <c r="B41" s="150" t="s">
        <v>50</v>
      </c>
      <c r="C41" s="151"/>
      <c r="D41" s="151"/>
      <c r="E41" s="151"/>
      <c r="F41" s="151"/>
      <c r="G41" s="151"/>
      <c r="H41" s="113"/>
      <c r="I41" s="113"/>
      <c r="J41" s="113"/>
      <c r="K41" s="113"/>
      <c r="L41" s="113"/>
      <c r="M41" s="113"/>
      <c r="N41" s="129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s="95" customFormat="1" x14ac:dyDescent="0.25">
      <c r="B42" s="148" t="s">
        <v>51</v>
      </c>
      <c r="C42" s="123"/>
      <c r="D42" s="123"/>
      <c r="E42" s="123"/>
      <c r="F42" s="123"/>
      <c r="G42" s="123"/>
      <c r="H42" s="113"/>
      <c r="I42" s="113"/>
      <c r="J42" s="113"/>
      <c r="K42" s="113"/>
      <c r="L42" s="113"/>
      <c r="M42" s="113"/>
      <c r="N42" s="129"/>
      <c r="O42" s="117"/>
      <c r="P42" s="117"/>
      <c r="Q42" s="117"/>
      <c r="R42" s="117"/>
      <c r="S42" s="117"/>
      <c r="T42" s="117"/>
      <c r="U42" s="117"/>
      <c r="V42" s="117"/>
      <c r="W42" s="117"/>
    </row>
    <row r="43" spans="2:23" s="95" customFormat="1" x14ac:dyDescent="0.25">
      <c r="B43" s="148" t="s">
        <v>52</v>
      </c>
      <c r="C43" s="123"/>
      <c r="D43" s="123"/>
      <c r="E43" s="123"/>
      <c r="F43" s="123"/>
      <c r="G43" s="123"/>
      <c r="H43" s="113"/>
      <c r="I43" s="113"/>
      <c r="J43" s="113"/>
      <c r="K43" s="113"/>
      <c r="L43" s="113"/>
      <c r="M43" s="113"/>
      <c r="N43" s="129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s="95" customFormat="1" x14ac:dyDescent="0.25">
      <c r="B44" s="148" t="s">
        <v>53</v>
      </c>
      <c r="C44" s="123"/>
      <c r="D44" s="123"/>
      <c r="E44" s="123"/>
      <c r="F44" s="123"/>
      <c r="G44" s="123"/>
      <c r="H44" s="113"/>
      <c r="I44" s="113"/>
      <c r="J44" s="113"/>
      <c r="K44" s="113"/>
      <c r="L44" s="113"/>
      <c r="M44" s="113"/>
      <c r="N44" s="129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s="95" customFormat="1" x14ac:dyDescent="0.25">
      <c r="B45" s="124" t="s">
        <v>54</v>
      </c>
      <c r="C45" s="125">
        <f>SUM(C42:C44)</f>
        <v>0</v>
      </c>
      <c r="D45" s="125">
        <f t="shared" ref="D45:G45" si="23">SUM(D42:D44)</f>
        <v>0</v>
      </c>
      <c r="E45" s="125">
        <f t="shared" si="23"/>
        <v>0</v>
      </c>
      <c r="F45" s="125">
        <f t="shared" si="23"/>
        <v>0</v>
      </c>
      <c r="G45" s="125">
        <f t="shared" si="23"/>
        <v>0</v>
      </c>
      <c r="H45" s="113"/>
      <c r="I45" s="113"/>
      <c r="J45" s="113"/>
      <c r="K45" s="113"/>
      <c r="L45" s="113"/>
      <c r="M45" s="113"/>
      <c r="N45" s="129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s="95" customFormat="1" x14ac:dyDescent="0.25">
      <c r="B46" s="130"/>
      <c r="C46" s="145"/>
      <c r="D46" s="145"/>
      <c r="E46" s="145"/>
      <c r="F46" s="145"/>
      <c r="G46" s="145"/>
      <c r="H46" s="113"/>
      <c r="I46" s="113"/>
      <c r="J46" s="113"/>
      <c r="K46" s="113"/>
      <c r="L46" s="113"/>
      <c r="M46" s="113"/>
      <c r="N46" s="129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2:23" s="95" customFormat="1" x14ac:dyDescent="0.25">
      <c r="B47" s="124" t="s">
        <v>55</v>
      </c>
      <c r="C47" s="125">
        <f>C39-C45</f>
        <v>0</v>
      </c>
      <c r="D47" s="125">
        <f t="shared" ref="D47:G47" si="24">D39-D45</f>
        <v>0</v>
      </c>
      <c r="E47" s="125">
        <f t="shared" si="24"/>
        <v>0</v>
      </c>
      <c r="F47" s="125">
        <f t="shared" si="24"/>
        <v>0</v>
      </c>
      <c r="G47" s="125">
        <f t="shared" si="24"/>
        <v>0</v>
      </c>
      <c r="H47" s="103"/>
      <c r="I47" s="103"/>
      <c r="J47" s="103"/>
      <c r="K47" s="103"/>
      <c r="L47" s="103"/>
      <c r="M47" s="103"/>
      <c r="N47" s="104"/>
    </row>
    <row r="48" spans="2:23" s="95" customFormat="1" ht="15.75" thickBot="1" x14ac:dyDescent="0.3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4"/>
    </row>
    <row r="49" s="95" customFormat="1" x14ac:dyDescent="0.25"/>
    <row r="50" s="21" customFormat="1" x14ac:dyDescent="0.25"/>
  </sheetData>
  <sheetProtection selectLockedCells="1"/>
  <mergeCells count="1">
    <mergeCell ref="B3:D3"/>
  </mergeCells>
  <pageMargins left="0.7" right="0.7" top="0.75" bottom="0.75" header="0.3" footer="0.3"/>
  <pageSetup paperSize="9" scale="6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02EB-6FC7-4088-9ED7-ED41BDD372FC}">
  <dimension ref="A1:R108"/>
  <sheetViews>
    <sheetView showGridLines="0" zoomScaleNormal="100" workbookViewId="0"/>
  </sheetViews>
  <sheetFormatPr defaultColWidth="9.140625" defaultRowHeight="15" x14ac:dyDescent="0.25"/>
  <cols>
    <col min="1" max="1" width="5" style="1" customWidth="1"/>
    <col min="2" max="2" width="25.42578125" style="1" customWidth="1"/>
    <col min="3" max="3" width="11.42578125" style="1" bestFit="1" customWidth="1"/>
    <col min="4" max="7" width="9.140625" style="1"/>
    <col min="8" max="8" width="2" style="1" customWidth="1"/>
    <col min="9" max="16384" width="9.140625" style="1"/>
  </cols>
  <sheetData>
    <row r="1" spans="2:18" s="65" customFormat="1" ht="15.75" thickBot="1" x14ac:dyDescent="0.3"/>
    <row r="2" spans="2:18" s="65" customFormat="1" ht="75.75" customHeight="1" x14ac:dyDescent="0.25">
      <c r="B2" s="155" t="s">
        <v>56</v>
      </c>
      <c r="C2" s="156"/>
      <c r="D2" s="156"/>
      <c r="E2" s="156"/>
      <c r="F2" s="66"/>
      <c r="G2" s="66"/>
      <c r="H2" s="66"/>
      <c r="I2" s="67"/>
      <c r="J2" s="67"/>
      <c r="K2" s="67"/>
      <c r="L2" s="67"/>
      <c r="M2" s="67"/>
      <c r="N2" s="67"/>
      <c r="O2" s="68"/>
    </row>
    <row r="3" spans="2:18" s="65" customFormat="1" ht="6" customHeight="1" x14ac:dyDescent="0.25">
      <c r="B3" s="69"/>
      <c r="O3" s="70"/>
    </row>
    <row r="4" spans="2:18" s="65" customFormat="1" ht="6" customHeight="1" x14ac:dyDescent="0.25">
      <c r="B4" s="69"/>
      <c r="O4" s="70"/>
    </row>
    <row r="5" spans="2:18" s="65" customFormat="1" x14ac:dyDescent="0.25">
      <c r="B5" s="160" t="s">
        <v>57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2"/>
    </row>
    <row r="6" spans="2:18" s="65" customFormat="1" ht="6.75" customHeight="1" x14ac:dyDescent="0.25">
      <c r="B6" s="69"/>
      <c r="O6" s="70"/>
    </row>
    <row r="7" spans="2:18" s="65" customFormat="1" x14ac:dyDescent="0.25">
      <c r="B7" s="157" t="s">
        <v>58</v>
      </c>
      <c r="C7" s="158"/>
      <c r="D7" s="158"/>
      <c r="E7" s="158"/>
      <c r="F7" s="158"/>
      <c r="G7" s="158"/>
      <c r="I7" s="158" t="s">
        <v>59</v>
      </c>
      <c r="J7" s="158"/>
      <c r="K7" s="158"/>
      <c r="L7" s="158"/>
      <c r="M7" s="158"/>
      <c r="N7" s="158"/>
      <c r="O7" s="159"/>
    </row>
    <row r="8" spans="2:18" s="65" customFormat="1" x14ac:dyDescent="0.25">
      <c r="B8" s="69"/>
      <c r="I8" s="71" t="s">
        <v>60</v>
      </c>
      <c r="O8" s="70"/>
    </row>
    <row r="9" spans="2:18" s="65" customFormat="1" x14ac:dyDescent="0.25">
      <c r="B9" s="69"/>
      <c r="I9" s="72">
        <v>2022</v>
      </c>
      <c r="O9" s="70"/>
      <c r="R9" s="71"/>
    </row>
    <row r="10" spans="2:18" s="65" customFormat="1" x14ac:dyDescent="0.25">
      <c r="B10" s="69"/>
      <c r="O10" s="70"/>
    </row>
    <row r="11" spans="2:18" s="65" customFormat="1" x14ac:dyDescent="0.25">
      <c r="B11" s="69"/>
      <c r="O11" s="70"/>
    </row>
    <row r="12" spans="2:18" s="65" customFormat="1" x14ac:dyDescent="0.25">
      <c r="B12" s="69"/>
      <c r="O12" s="70"/>
    </row>
    <row r="13" spans="2:18" s="65" customFormat="1" x14ac:dyDescent="0.25">
      <c r="B13" s="69"/>
      <c r="O13" s="70"/>
    </row>
    <row r="14" spans="2:18" s="65" customFormat="1" x14ac:dyDescent="0.25">
      <c r="B14" s="69"/>
      <c r="O14" s="70"/>
    </row>
    <row r="15" spans="2:18" s="65" customFormat="1" x14ac:dyDescent="0.25">
      <c r="B15" s="69"/>
      <c r="O15" s="70"/>
    </row>
    <row r="16" spans="2:18" s="65" customFormat="1" x14ac:dyDescent="0.25">
      <c r="B16" s="69"/>
      <c r="O16" s="70"/>
      <c r="R16" s="71"/>
    </row>
    <row r="17" spans="1:15" s="65" customFormat="1" x14ac:dyDescent="0.25">
      <c r="B17" s="69"/>
      <c r="O17" s="70"/>
    </row>
    <row r="18" spans="1:15" s="65" customFormat="1" x14ac:dyDescent="0.25">
      <c r="B18" s="69"/>
      <c r="O18" s="70"/>
    </row>
    <row r="19" spans="1:15" s="65" customFormat="1" x14ac:dyDescent="0.25">
      <c r="B19" s="69"/>
      <c r="O19" s="70"/>
    </row>
    <row r="20" spans="1:15" s="65" customFormat="1" x14ac:dyDescent="0.25">
      <c r="B20" s="69"/>
      <c r="O20" s="70"/>
    </row>
    <row r="21" spans="1:15" s="65" customFormat="1" x14ac:dyDescent="0.25">
      <c r="B21" s="69"/>
      <c r="O21" s="70"/>
    </row>
    <row r="22" spans="1:15" s="65" customFormat="1" x14ac:dyDescent="0.25">
      <c r="B22" s="157" t="s">
        <v>61</v>
      </c>
      <c r="C22" s="158"/>
      <c r="D22" s="158"/>
      <c r="E22" s="158"/>
      <c r="F22" s="158"/>
      <c r="G22" s="158"/>
      <c r="I22" s="158" t="s">
        <v>62</v>
      </c>
      <c r="J22" s="158"/>
      <c r="K22" s="158"/>
      <c r="L22" s="158"/>
      <c r="M22" s="158"/>
      <c r="N22" s="158"/>
      <c r="O22" s="159"/>
    </row>
    <row r="23" spans="1:15" s="65" customFormat="1" x14ac:dyDescent="0.25">
      <c r="B23" s="69"/>
      <c r="O23" s="70"/>
    </row>
    <row r="24" spans="1:15" s="65" customFormat="1" x14ac:dyDescent="0.25">
      <c r="B24" s="69"/>
      <c r="O24" s="70"/>
    </row>
    <row r="25" spans="1:15" s="65" customFormat="1" x14ac:dyDescent="0.25">
      <c r="A25" s="73"/>
      <c r="B25" s="69"/>
      <c r="O25" s="70"/>
    </row>
    <row r="26" spans="1:15" s="65" customFormat="1" x14ac:dyDescent="0.25">
      <c r="A26" s="73"/>
      <c r="B26" s="69"/>
      <c r="O26" s="70"/>
    </row>
    <row r="27" spans="1:15" s="65" customFormat="1" x14ac:dyDescent="0.25">
      <c r="A27" s="73"/>
      <c r="B27" s="69"/>
      <c r="O27" s="70"/>
    </row>
    <row r="28" spans="1:15" s="65" customFormat="1" x14ac:dyDescent="0.25">
      <c r="B28" s="69"/>
      <c r="O28" s="70"/>
    </row>
    <row r="29" spans="1:15" s="65" customFormat="1" x14ac:dyDescent="0.25">
      <c r="B29" s="69"/>
      <c r="O29" s="70"/>
    </row>
    <row r="30" spans="1:15" s="65" customFormat="1" x14ac:dyDescent="0.25">
      <c r="B30" s="69"/>
      <c r="O30" s="70"/>
    </row>
    <row r="31" spans="1:15" s="65" customFormat="1" x14ac:dyDescent="0.25">
      <c r="B31" s="69"/>
      <c r="O31" s="70"/>
    </row>
    <row r="32" spans="1:15" s="65" customFormat="1" x14ac:dyDescent="0.25">
      <c r="B32" s="69"/>
      <c r="O32" s="70"/>
    </row>
    <row r="33" spans="2:15" s="65" customFormat="1" x14ac:dyDescent="0.25">
      <c r="B33" s="69"/>
      <c r="O33" s="70"/>
    </row>
    <row r="34" spans="2:15" s="65" customFormat="1" x14ac:dyDescent="0.25">
      <c r="B34" s="69"/>
      <c r="O34" s="70"/>
    </row>
    <row r="35" spans="2:15" s="65" customFormat="1" x14ac:dyDescent="0.25">
      <c r="B35" s="69"/>
      <c r="O35" s="70"/>
    </row>
    <row r="36" spans="2:15" s="65" customFormat="1" x14ac:dyDescent="0.25">
      <c r="B36" s="69"/>
      <c r="O36" s="70"/>
    </row>
    <row r="37" spans="2:15" s="65" customFormat="1" x14ac:dyDescent="0.25">
      <c r="B37" s="157" t="s">
        <v>63</v>
      </c>
      <c r="C37" s="158"/>
      <c r="D37" s="158"/>
      <c r="E37" s="158"/>
      <c r="F37" s="158"/>
      <c r="G37" s="158"/>
      <c r="I37" s="158" t="s">
        <v>64</v>
      </c>
      <c r="J37" s="158"/>
      <c r="K37" s="158"/>
      <c r="L37" s="158"/>
      <c r="M37" s="158"/>
      <c r="N37" s="158"/>
      <c r="O37" s="159"/>
    </row>
    <row r="38" spans="2:15" s="65" customFormat="1" x14ac:dyDescent="0.25">
      <c r="B38" s="69"/>
      <c r="I38" s="71" t="s">
        <v>60</v>
      </c>
      <c r="O38" s="70"/>
    </row>
    <row r="39" spans="2:15" s="65" customFormat="1" x14ac:dyDescent="0.25">
      <c r="B39" s="69"/>
      <c r="I39" s="72">
        <v>2022</v>
      </c>
      <c r="O39" s="70"/>
    </row>
    <row r="40" spans="2:15" s="65" customFormat="1" x14ac:dyDescent="0.25">
      <c r="B40" s="69"/>
      <c r="O40" s="70"/>
    </row>
    <row r="41" spans="2:15" s="65" customFormat="1" x14ac:dyDescent="0.25">
      <c r="B41" s="69"/>
      <c r="O41" s="70"/>
    </row>
    <row r="42" spans="2:15" s="65" customFormat="1" x14ac:dyDescent="0.25">
      <c r="B42" s="69"/>
      <c r="O42" s="70"/>
    </row>
    <row r="43" spans="2:15" s="65" customFormat="1" x14ac:dyDescent="0.25">
      <c r="B43" s="69"/>
      <c r="O43" s="70"/>
    </row>
    <row r="44" spans="2:15" s="65" customFormat="1" x14ac:dyDescent="0.25">
      <c r="B44" s="69"/>
      <c r="O44" s="70"/>
    </row>
    <row r="45" spans="2:15" s="65" customFormat="1" x14ac:dyDescent="0.25">
      <c r="B45" s="69"/>
      <c r="O45" s="70"/>
    </row>
    <row r="46" spans="2:15" s="65" customFormat="1" x14ac:dyDescent="0.25">
      <c r="B46" s="69"/>
      <c r="O46" s="70"/>
    </row>
    <row r="47" spans="2:15" s="65" customFormat="1" x14ac:dyDescent="0.25">
      <c r="B47" s="69"/>
      <c r="O47" s="70"/>
    </row>
    <row r="48" spans="2:15" s="65" customFormat="1" x14ac:dyDescent="0.25">
      <c r="B48" s="69"/>
      <c r="O48" s="70"/>
    </row>
    <row r="49" spans="1:15" s="65" customFormat="1" x14ac:dyDescent="0.25">
      <c r="B49" s="69"/>
      <c r="O49" s="70"/>
    </row>
    <row r="50" spans="1:15" s="65" customFormat="1" x14ac:dyDescent="0.25">
      <c r="B50" s="69"/>
      <c r="O50" s="70"/>
    </row>
    <row r="51" spans="1:15" s="65" customFormat="1" x14ac:dyDescent="0.25">
      <c r="B51" s="69"/>
      <c r="O51" s="70"/>
    </row>
    <row r="52" spans="1:15" s="65" customFormat="1" ht="15.75" thickBot="1" x14ac:dyDescent="0.3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</row>
    <row r="53" spans="1:15" s="65" customFormat="1" x14ac:dyDescent="0.25"/>
    <row r="54" spans="1:15" s="65" customFormat="1" x14ac:dyDescent="0.25"/>
    <row r="55" spans="1:15" s="65" customFormat="1" x14ac:dyDescent="0.25"/>
    <row r="56" spans="1:15" s="65" customFormat="1" x14ac:dyDescent="0.25"/>
    <row r="57" spans="1:15" s="65" customFormat="1" x14ac:dyDescent="0.25"/>
    <row r="58" spans="1:15" s="65" customFormat="1" x14ac:dyDescent="0.25"/>
    <row r="59" spans="1:15" s="65" customFormat="1" x14ac:dyDescent="0.25"/>
    <row r="60" spans="1:15" s="65" customFormat="1" x14ac:dyDescent="0.25">
      <c r="B60" s="65" t="s">
        <v>65</v>
      </c>
    </row>
    <row r="61" spans="1:15" s="77" customFormat="1" x14ac:dyDescent="0.25">
      <c r="B61" s="78"/>
      <c r="C61" s="79">
        <f>'Input Data'!C6</f>
        <v>0</v>
      </c>
      <c r="D61" s="79">
        <f>'Input Data'!D6</f>
        <v>1</v>
      </c>
      <c r="E61" s="79">
        <f>'Input Data'!E6</f>
        <v>2</v>
      </c>
      <c r="F61" s="79">
        <f>'Input Data'!F6</f>
        <v>3</v>
      </c>
      <c r="G61" s="79">
        <f>'Input Data'!G6</f>
        <v>4</v>
      </c>
    </row>
    <row r="62" spans="1:15" s="80" customFormat="1" x14ac:dyDescent="0.25">
      <c r="A62" s="80" t="s">
        <v>66</v>
      </c>
      <c r="B62" s="80" t="s">
        <v>5</v>
      </c>
      <c r="C62" s="81">
        <f>'Input Data'!C7</f>
        <v>0</v>
      </c>
      <c r="D62" s="81">
        <f>'Input Data'!D7</f>
        <v>0</v>
      </c>
      <c r="E62" s="81">
        <f>'Input Data'!E7</f>
        <v>0</v>
      </c>
      <c r="F62" s="81">
        <f>'Input Data'!F7</f>
        <v>0</v>
      </c>
      <c r="G62" s="81">
        <f>'Input Data'!G7</f>
        <v>0</v>
      </c>
    </row>
    <row r="63" spans="1:15" s="80" customFormat="1" x14ac:dyDescent="0.25">
      <c r="A63" s="80" t="s">
        <v>66</v>
      </c>
      <c r="B63" s="80" t="s">
        <v>7</v>
      </c>
      <c r="C63" s="81">
        <f>'Input Data'!C8</f>
        <v>0</v>
      </c>
      <c r="D63" s="81">
        <f>'Input Data'!D8</f>
        <v>0</v>
      </c>
      <c r="E63" s="81">
        <f>'Input Data'!E8</f>
        <v>0</v>
      </c>
      <c r="F63" s="81">
        <f>'Input Data'!F8</f>
        <v>0</v>
      </c>
      <c r="G63" s="81">
        <f>'Input Data'!G8</f>
        <v>0</v>
      </c>
    </row>
    <row r="64" spans="1:15" s="80" customFormat="1" x14ac:dyDescent="0.25">
      <c r="A64" s="80" t="s">
        <v>66</v>
      </c>
      <c r="B64" s="80" t="s">
        <v>9</v>
      </c>
      <c r="C64" s="81">
        <f>'Input Data'!C9</f>
        <v>0</v>
      </c>
      <c r="D64" s="81">
        <f>'Input Data'!D9</f>
        <v>0</v>
      </c>
      <c r="E64" s="81">
        <f>'Input Data'!E9</f>
        <v>0</v>
      </c>
      <c r="F64" s="81">
        <f>'Input Data'!F9</f>
        <v>0</v>
      </c>
      <c r="G64" s="81">
        <f>'Input Data'!G9</f>
        <v>0</v>
      </c>
    </row>
    <row r="65" spans="1:9" s="80" customFormat="1" x14ac:dyDescent="0.25">
      <c r="A65" s="80" t="s">
        <v>66</v>
      </c>
      <c r="B65" s="80" t="s">
        <v>11</v>
      </c>
      <c r="C65" s="81">
        <f>'Input Data'!C10</f>
        <v>0</v>
      </c>
      <c r="D65" s="81">
        <f>'Input Data'!D10</f>
        <v>0</v>
      </c>
      <c r="E65" s="81">
        <f>'Input Data'!E10</f>
        <v>0</v>
      </c>
      <c r="F65" s="81">
        <f>'Input Data'!F10</f>
        <v>0</v>
      </c>
      <c r="G65" s="81">
        <f>'Input Data'!G10</f>
        <v>0</v>
      </c>
    </row>
    <row r="66" spans="1:9" s="80" customFormat="1" x14ac:dyDescent="0.25">
      <c r="A66" s="80" t="s">
        <v>66</v>
      </c>
      <c r="B66" s="80" t="s">
        <v>12</v>
      </c>
      <c r="C66" s="81">
        <f>'Input Data'!C11</f>
        <v>0</v>
      </c>
      <c r="D66" s="81">
        <f>'Input Data'!D11</f>
        <v>0</v>
      </c>
      <c r="E66" s="81">
        <f>'Input Data'!E11</f>
        <v>0</v>
      </c>
      <c r="F66" s="81">
        <f>'Input Data'!F11</f>
        <v>0</v>
      </c>
      <c r="G66" s="81">
        <f>'Input Data'!G11</f>
        <v>0</v>
      </c>
    </row>
    <row r="67" spans="1:9" s="80" customFormat="1" x14ac:dyDescent="0.25">
      <c r="B67" s="80" t="s">
        <v>14</v>
      </c>
      <c r="C67" s="81">
        <f>'Input Data'!C12</f>
        <v>0</v>
      </c>
      <c r="D67" s="81">
        <f>'Input Data'!D12</f>
        <v>0</v>
      </c>
      <c r="E67" s="81">
        <f>'Input Data'!E12</f>
        <v>0</v>
      </c>
      <c r="F67" s="81">
        <f>'Input Data'!F12</f>
        <v>0</v>
      </c>
      <c r="G67" s="81">
        <f>'Input Data'!G12</f>
        <v>0</v>
      </c>
    </row>
    <row r="68" spans="1:9" s="80" customFormat="1" x14ac:dyDescent="0.25">
      <c r="A68" s="80" t="s">
        <v>66</v>
      </c>
      <c r="B68" s="80" t="s">
        <v>16</v>
      </c>
      <c r="C68" s="81">
        <f>SUM(C62:C67)</f>
        <v>0</v>
      </c>
      <c r="D68" s="81">
        <f t="shared" ref="D68:G68" si="0">SUM(D62:D67)</f>
        <v>0</v>
      </c>
      <c r="E68" s="81">
        <f t="shared" si="0"/>
        <v>0</v>
      </c>
      <c r="F68" s="81">
        <f t="shared" si="0"/>
        <v>0</v>
      </c>
      <c r="G68" s="81">
        <f t="shared" si="0"/>
        <v>0</v>
      </c>
    </row>
    <row r="69" spans="1:9" s="80" customFormat="1" x14ac:dyDescent="0.25">
      <c r="A69" s="80" t="s">
        <v>66</v>
      </c>
      <c r="B69" s="80" t="s">
        <v>5</v>
      </c>
      <c r="C69" s="82" t="e">
        <f>C62/C$68</f>
        <v>#DIV/0!</v>
      </c>
      <c r="D69" s="82" t="e">
        <f t="shared" ref="D69:G69" si="1">D62/D$68</f>
        <v>#DIV/0!</v>
      </c>
      <c r="E69" s="82" t="e">
        <f t="shared" si="1"/>
        <v>#DIV/0!</v>
      </c>
      <c r="F69" s="82" t="e">
        <f t="shared" si="1"/>
        <v>#DIV/0!</v>
      </c>
      <c r="G69" s="82" t="e">
        <f t="shared" si="1"/>
        <v>#DIV/0!</v>
      </c>
    </row>
    <row r="70" spans="1:9" s="80" customFormat="1" x14ac:dyDescent="0.25">
      <c r="A70" s="80" t="s">
        <v>66</v>
      </c>
      <c r="B70" s="80" t="s">
        <v>7</v>
      </c>
      <c r="C70" s="82" t="e">
        <f>C63/C$68</f>
        <v>#DIV/0!</v>
      </c>
      <c r="D70" s="82" t="e">
        <f t="shared" ref="D70:G70" si="2">D63/D$68</f>
        <v>#DIV/0!</v>
      </c>
      <c r="E70" s="82" t="e">
        <f t="shared" si="2"/>
        <v>#DIV/0!</v>
      </c>
      <c r="F70" s="82" t="e">
        <f t="shared" si="2"/>
        <v>#DIV/0!</v>
      </c>
      <c r="G70" s="82" t="e">
        <f t="shared" si="2"/>
        <v>#DIV/0!</v>
      </c>
    </row>
    <row r="71" spans="1:9" s="80" customFormat="1" x14ac:dyDescent="0.25">
      <c r="A71" s="80" t="s">
        <v>66</v>
      </c>
      <c r="B71" s="80" t="s">
        <v>9</v>
      </c>
      <c r="C71" s="82" t="e">
        <f>C64/C$68</f>
        <v>#DIV/0!</v>
      </c>
      <c r="D71" s="82" t="e">
        <f t="shared" ref="D71:G71" si="3">D64/D$68</f>
        <v>#DIV/0!</v>
      </c>
      <c r="E71" s="82" t="e">
        <f t="shared" si="3"/>
        <v>#DIV/0!</v>
      </c>
      <c r="F71" s="82" t="e">
        <f t="shared" si="3"/>
        <v>#DIV/0!</v>
      </c>
      <c r="G71" s="82" t="e">
        <f t="shared" si="3"/>
        <v>#DIV/0!</v>
      </c>
    </row>
    <row r="72" spans="1:9" s="80" customFormat="1" x14ac:dyDescent="0.25">
      <c r="A72" s="80" t="s">
        <v>66</v>
      </c>
      <c r="B72" s="80" t="s">
        <v>11</v>
      </c>
      <c r="C72" s="82" t="e">
        <f>C65/C$68</f>
        <v>#DIV/0!</v>
      </c>
      <c r="D72" s="82" t="e">
        <f t="shared" ref="D72:G72" si="4">D65/D$68</f>
        <v>#DIV/0!</v>
      </c>
      <c r="E72" s="82" t="e">
        <f t="shared" si="4"/>
        <v>#DIV/0!</v>
      </c>
      <c r="F72" s="82" t="e">
        <f t="shared" si="4"/>
        <v>#DIV/0!</v>
      </c>
      <c r="G72" s="82" t="e">
        <f t="shared" si="4"/>
        <v>#DIV/0!</v>
      </c>
    </row>
    <row r="73" spans="1:9" s="80" customFormat="1" x14ac:dyDescent="0.25">
      <c r="B73" s="80" t="s">
        <v>12</v>
      </c>
      <c r="C73" s="82" t="e">
        <f>C66/C68</f>
        <v>#DIV/0!</v>
      </c>
      <c r="D73" s="82" t="e">
        <f t="shared" ref="D73:G73" si="5">D66/D68</f>
        <v>#DIV/0!</v>
      </c>
      <c r="E73" s="82" t="e">
        <f t="shared" si="5"/>
        <v>#DIV/0!</v>
      </c>
      <c r="F73" s="82" t="e">
        <f t="shared" si="5"/>
        <v>#DIV/0!</v>
      </c>
      <c r="G73" s="82" t="e">
        <f t="shared" si="5"/>
        <v>#DIV/0!</v>
      </c>
    </row>
    <row r="74" spans="1:9" s="80" customFormat="1" x14ac:dyDescent="0.25">
      <c r="B74" s="80" t="s">
        <v>14</v>
      </c>
      <c r="C74" s="82" t="e">
        <f>C67/C68</f>
        <v>#DIV/0!</v>
      </c>
      <c r="D74" s="82" t="e">
        <f t="shared" ref="D74:G74" si="6">D67/D68</f>
        <v>#DIV/0!</v>
      </c>
      <c r="E74" s="82" t="e">
        <f t="shared" si="6"/>
        <v>#DIV/0!</v>
      </c>
      <c r="F74" s="82" t="e">
        <f t="shared" si="6"/>
        <v>#DIV/0!</v>
      </c>
      <c r="G74" s="82" t="e">
        <f t="shared" si="6"/>
        <v>#DIV/0!</v>
      </c>
    </row>
    <row r="75" spans="1:9" s="80" customFormat="1" x14ac:dyDescent="0.25">
      <c r="C75" s="82"/>
      <c r="D75" s="82"/>
      <c r="E75" s="82"/>
      <c r="F75" s="82"/>
      <c r="G75" s="82"/>
    </row>
    <row r="76" spans="1:9" s="80" customFormat="1" x14ac:dyDescent="0.25">
      <c r="B76" s="80" t="s">
        <v>67</v>
      </c>
      <c r="C76" s="83" t="e">
        <f>'Input Data'!J7</f>
        <v>#DIV/0!</v>
      </c>
      <c r="D76" s="83" t="e">
        <f>'Input Data'!K7</f>
        <v>#DIV/0!</v>
      </c>
      <c r="E76" s="83" t="e">
        <f>'Input Data'!L7</f>
        <v>#DIV/0!</v>
      </c>
      <c r="F76" s="83" t="e">
        <f>'Input Data'!M7</f>
        <v>#DIV/0!</v>
      </c>
      <c r="G76" s="83" t="e">
        <f>'Input Data'!N7</f>
        <v>#DIV/0!</v>
      </c>
    </row>
    <row r="77" spans="1:9" s="80" customFormat="1" x14ac:dyDescent="0.25">
      <c r="A77" s="80" t="s">
        <v>68</v>
      </c>
      <c r="B77" s="80" t="s">
        <v>5</v>
      </c>
      <c r="C77" s="84" t="e">
        <f>('Input Data'!C8-SUM('Input Data'!C16:C18))/'Input Data'!C7</f>
        <v>#DIV/0!</v>
      </c>
      <c r="D77" s="84" t="e">
        <f>('Input Data'!D8-SUM('Input Data'!D16:D18))/'Input Data'!D7</f>
        <v>#DIV/0!</v>
      </c>
      <c r="E77" s="84" t="e">
        <f>('Input Data'!E8-SUM('Input Data'!E16:E18))/'Input Data'!E7</f>
        <v>#DIV/0!</v>
      </c>
      <c r="F77" s="84" t="e">
        <f>('Input Data'!F8-SUM('Input Data'!F16:F18))/'Input Data'!F7</f>
        <v>#DIV/0!</v>
      </c>
      <c r="G77" s="84" t="e">
        <f>('Input Data'!G8-SUM('Input Data'!G16:G18))/'Input Data'!G7</f>
        <v>#DIV/0!</v>
      </c>
      <c r="I77" s="85"/>
    </row>
    <row r="78" spans="1:9" s="80" customFormat="1" x14ac:dyDescent="0.25">
      <c r="A78" s="80" t="s">
        <v>68</v>
      </c>
      <c r="B78" s="80" t="s">
        <v>7</v>
      </c>
      <c r="C78" s="84" t="e">
        <f>('Input Data'!C8-SUM('Input Data'!C19:C21))/'Input Data'!C8</f>
        <v>#DIV/0!</v>
      </c>
      <c r="D78" s="84" t="e">
        <f>('Input Data'!D8-SUM('Input Data'!D19:D21))/'Input Data'!D8</f>
        <v>#DIV/0!</v>
      </c>
      <c r="E78" s="84" t="e">
        <f>('Input Data'!E8-SUM('Input Data'!E19:E21))/'Input Data'!E8</f>
        <v>#DIV/0!</v>
      </c>
      <c r="F78" s="84" t="e">
        <f>('Input Data'!F8-SUM('Input Data'!F19:F21))/'Input Data'!F8</f>
        <v>#DIV/0!</v>
      </c>
      <c r="G78" s="84" t="e">
        <f>('Input Data'!G8-SUM('Input Data'!G19:G21))/'Input Data'!G8</f>
        <v>#DIV/0!</v>
      </c>
    </row>
    <row r="79" spans="1:9" s="80" customFormat="1" x14ac:dyDescent="0.25">
      <c r="B79" s="80" t="s">
        <v>9</v>
      </c>
      <c r="C79" s="84" t="e">
        <f>('Input Data'!C9-SUM('Input Data'!C22:C24))/'Input Data'!C9</f>
        <v>#DIV/0!</v>
      </c>
      <c r="D79" s="84" t="e">
        <f>('Input Data'!D9-SUM('Input Data'!D22:D24))/'Input Data'!D9</f>
        <v>#DIV/0!</v>
      </c>
      <c r="E79" s="84" t="e">
        <f>('Input Data'!E9-SUM('Input Data'!E22:E24))/'Input Data'!E9</f>
        <v>#DIV/0!</v>
      </c>
      <c r="F79" s="84" t="e">
        <f>('Input Data'!F9-SUM('Input Data'!F22:F24))/'Input Data'!F9</f>
        <v>#DIV/0!</v>
      </c>
      <c r="G79" s="84" t="e">
        <f>('Input Data'!G9-SUM('Input Data'!G22:G24))/'Input Data'!G9</f>
        <v>#DIV/0!</v>
      </c>
    </row>
    <row r="80" spans="1:9" s="80" customFormat="1" x14ac:dyDescent="0.25">
      <c r="B80" s="80" t="s">
        <v>12</v>
      </c>
      <c r="C80" s="82" t="e">
        <f>('Input Data'!C11-SUM('Input Data'!C25:C27))/'Input Data'!C11</f>
        <v>#DIV/0!</v>
      </c>
      <c r="D80" s="82" t="e">
        <f>('Input Data'!D11-SUM('Input Data'!D25:D27))/'Input Data'!D11</f>
        <v>#DIV/0!</v>
      </c>
      <c r="E80" s="82" t="e">
        <f>('Input Data'!E11-SUM('Input Data'!E25:E27))/'Input Data'!E11</f>
        <v>#DIV/0!</v>
      </c>
      <c r="F80" s="82" t="e">
        <f>('Input Data'!F11-SUM('Input Data'!F25:F27))/'Input Data'!F11</f>
        <v>#DIV/0!</v>
      </c>
      <c r="G80" s="82" t="e">
        <f>('Input Data'!G11-SUM('Input Data'!G25:G27))/'Input Data'!G11</f>
        <v>#DIV/0!</v>
      </c>
    </row>
    <row r="81" spans="1:8" s="80" customFormat="1" x14ac:dyDescent="0.25">
      <c r="C81" s="81"/>
      <c r="D81" s="81"/>
      <c r="E81" s="81"/>
      <c r="F81" s="81"/>
      <c r="G81" s="81"/>
    </row>
    <row r="82" spans="1:8" s="80" customFormat="1" x14ac:dyDescent="0.25">
      <c r="B82" s="80" t="s">
        <v>69</v>
      </c>
      <c r="C82" s="81">
        <f>'Input Data'!C16+'Input Data'!C19+'Input Data'!C22+'Input Data'!C25+'Input Data'!C32</f>
        <v>0</v>
      </c>
      <c r="D82" s="81">
        <f>'Input Data'!D16+'Input Data'!D19+'Input Data'!D22+'Input Data'!D25+'Input Data'!D32</f>
        <v>0</v>
      </c>
      <c r="E82" s="81">
        <f>'Input Data'!E16+'Input Data'!E19+'Input Data'!E22+'Input Data'!E25+'Input Data'!E32</f>
        <v>0</v>
      </c>
      <c r="F82" s="81">
        <f>'Input Data'!F16+'Input Data'!F19+'Input Data'!F22+'Input Data'!F25+'Input Data'!F32</f>
        <v>0</v>
      </c>
      <c r="G82" s="81">
        <f>'Input Data'!G16+'Input Data'!G19+'Input Data'!G22+'Input Data'!G25+'Input Data'!G32</f>
        <v>0</v>
      </c>
    </row>
    <row r="83" spans="1:8" s="80" customFormat="1" x14ac:dyDescent="0.25">
      <c r="A83" s="80" t="s">
        <v>70</v>
      </c>
      <c r="B83" s="80" t="s">
        <v>71</v>
      </c>
      <c r="C83" s="82" t="e">
        <f>C82/C68</f>
        <v>#DIV/0!</v>
      </c>
      <c r="D83" s="82" t="e">
        <f>D82/D68</f>
        <v>#DIV/0!</v>
      </c>
      <c r="E83" s="82" t="e">
        <f>E82/E68</f>
        <v>#DIV/0!</v>
      </c>
      <c r="F83" s="82" t="e">
        <f>F82/F68</f>
        <v>#DIV/0!</v>
      </c>
      <c r="G83" s="82" t="e">
        <f>G82/G68</f>
        <v>#DIV/0!</v>
      </c>
    </row>
    <row r="84" spans="1:8" s="80" customFormat="1" x14ac:dyDescent="0.25">
      <c r="A84" s="80" t="s">
        <v>72</v>
      </c>
      <c r="B84" s="80" t="s">
        <v>70</v>
      </c>
      <c r="C84" s="81">
        <f>'Input Data'!C17+'Input Data'!C18+'Input Data'!C21+'Input Data'!C24+'Input Data'!C27+'Input Data'!C28</f>
        <v>0</v>
      </c>
      <c r="D84" s="81">
        <f>'Input Data'!D17+'Input Data'!D18+'Input Data'!D21+'Input Data'!D24+'Input Data'!D27+'Input Data'!D28</f>
        <v>0</v>
      </c>
      <c r="E84" s="81">
        <f>'Input Data'!E17+'Input Data'!E18+'Input Data'!E21+'Input Data'!E24+'Input Data'!E27+'Input Data'!E28</f>
        <v>0</v>
      </c>
      <c r="F84" s="81">
        <f>'Input Data'!F17+'Input Data'!F18+'Input Data'!F21+'Input Data'!F24+'Input Data'!F27+'Input Data'!F28</f>
        <v>0</v>
      </c>
      <c r="G84" s="81">
        <f>'Input Data'!G17+'Input Data'!G18+'Input Data'!G21+'Input Data'!G24+'Input Data'!G27+'Input Data'!G28</f>
        <v>0</v>
      </c>
    </row>
    <row r="85" spans="1:8" s="80" customFormat="1" x14ac:dyDescent="0.25">
      <c r="A85" s="80" t="s">
        <v>73</v>
      </c>
      <c r="B85" s="80" t="s">
        <v>72</v>
      </c>
      <c r="C85" s="81">
        <f>'Input Data'!C20+'Input Data'!C23+'Input Data'!C26</f>
        <v>0</v>
      </c>
      <c r="D85" s="81">
        <f>'Input Data'!D20+'Input Data'!D23+'Input Data'!D26</f>
        <v>0</v>
      </c>
      <c r="E85" s="81">
        <f>'Input Data'!E20+'Input Data'!E23+'Input Data'!E26</f>
        <v>0</v>
      </c>
      <c r="F85" s="81">
        <f>'Input Data'!F20+'Input Data'!F23+'Input Data'!F26</f>
        <v>0</v>
      </c>
      <c r="G85" s="81">
        <f>'Input Data'!G20+'Input Data'!G23+'Input Data'!G26</f>
        <v>0</v>
      </c>
    </row>
    <row r="86" spans="1:8" s="80" customFormat="1" x14ac:dyDescent="0.25">
      <c r="B86" s="80" t="s">
        <v>73</v>
      </c>
      <c r="C86" s="81">
        <f>SUM('Input Data'!C33:C36)</f>
        <v>0</v>
      </c>
      <c r="D86" s="81">
        <f>SUM('Input Data'!D33:D36)</f>
        <v>0</v>
      </c>
      <c r="E86" s="81">
        <f>SUM('Input Data'!E33:E36)</f>
        <v>0</v>
      </c>
      <c r="F86" s="81">
        <f>SUM('Input Data'!F33:F36)</f>
        <v>0</v>
      </c>
      <c r="G86" s="81">
        <f>SUM('Input Data'!G33:G36)</f>
        <v>0</v>
      </c>
    </row>
    <row r="87" spans="1:8" s="80" customFormat="1" x14ac:dyDescent="0.25">
      <c r="B87" s="80" t="s">
        <v>74</v>
      </c>
      <c r="C87" s="86" t="e">
        <f>('Input Data'!C13-'Input Data'!C29)/'Input Data'!C13</f>
        <v>#DIV/0!</v>
      </c>
      <c r="D87" s="86" t="e">
        <f>('Input Data'!D13-'Input Data'!D29)/'Input Data'!D13</f>
        <v>#DIV/0!</v>
      </c>
      <c r="E87" s="86" t="e">
        <f>('Input Data'!E13-'Input Data'!E29)/'Input Data'!E13</f>
        <v>#DIV/0!</v>
      </c>
      <c r="F87" s="86" t="e">
        <f>('Input Data'!F13-'Input Data'!F29)/'Input Data'!F13</f>
        <v>#DIV/0!</v>
      </c>
      <c r="G87" s="86" t="e">
        <f>('Input Data'!G13-'Input Data'!G29)/'Input Data'!G13</f>
        <v>#DIV/0!</v>
      </c>
    </row>
    <row r="88" spans="1:8" s="80" customFormat="1" x14ac:dyDescent="0.25">
      <c r="B88" s="80" t="s">
        <v>75</v>
      </c>
      <c r="C88" s="86" t="e">
        <f>'Input Data'!C47/'Input Data'!C13</f>
        <v>#DIV/0!</v>
      </c>
      <c r="D88" s="86" t="e">
        <f>'Input Data'!D47/'Input Data'!D13</f>
        <v>#DIV/0!</v>
      </c>
      <c r="E88" s="86" t="e">
        <f>'Input Data'!E47/'Input Data'!E13</f>
        <v>#DIV/0!</v>
      </c>
      <c r="F88" s="86" t="e">
        <f>'Input Data'!F47/'Input Data'!F13</f>
        <v>#DIV/0!</v>
      </c>
      <c r="G88" s="86" t="e">
        <f>'Input Data'!G47/'Input Data'!G13</f>
        <v>#DIV/0!</v>
      </c>
    </row>
    <row r="89" spans="1:8" s="80" customFormat="1" x14ac:dyDescent="0.25">
      <c r="C89" s="86"/>
      <c r="D89" s="86"/>
      <c r="E89" s="86"/>
      <c r="F89" s="86"/>
      <c r="G89" s="86"/>
    </row>
    <row r="90" spans="1:8" s="80" customFormat="1" x14ac:dyDescent="0.25">
      <c r="B90" s="87" t="s">
        <v>17</v>
      </c>
      <c r="C90" s="88">
        <f>'Input Data'!J8</f>
        <v>0</v>
      </c>
      <c r="D90" s="88">
        <f>'Input Data'!K8</f>
        <v>0</v>
      </c>
      <c r="E90" s="88">
        <f>'Input Data'!L8</f>
        <v>0</v>
      </c>
      <c r="F90" s="88">
        <f>'Input Data'!M8</f>
        <v>0</v>
      </c>
      <c r="G90" s="88">
        <f>'Input Data'!N8</f>
        <v>0</v>
      </c>
      <c r="H90" s="89">
        <f>'Input Data'!O9</f>
        <v>0</v>
      </c>
    </row>
    <row r="91" spans="1:8" s="80" customFormat="1" x14ac:dyDescent="0.25">
      <c r="C91" s="90"/>
      <c r="D91" s="90"/>
      <c r="E91" s="90"/>
      <c r="F91" s="90"/>
      <c r="G91" s="90"/>
    </row>
    <row r="92" spans="1:8" s="80" customFormat="1" x14ac:dyDescent="0.25">
      <c r="C92" s="90"/>
      <c r="D92" s="90"/>
      <c r="E92" s="90"/>
      <c r="F92" s="90"/>
      <c r="G92" s="90"/>
    </row>
    <row r="93" spans="1:8" s="80" customFormat="1" x14ac:dyDescent="0.25"/>
    <row r="94" spans="1:8" s="77" customFormat="1" x14ac:dyDescent="0.25">
      <c r="B94" s="78"/>
      <c r="C94" s="79">
        <f>I9</f>
        <v>2022</v>
      </c>
    </row>
    <row r="95" spans="1:8" s="80" customFormat="1" x14ac:dyDescent="0.25">
      <c r="B95" s="80" t="s">
        <v>5</v>
      </c>
      <c r="C95" s="91">
        <f t="shared" ref="C95:C100" si="7">SUMIFS(62:62,$61:$61,$I$9)</f>
        <v>0</v>
      </c>
    </row>
    <row r="96" spans="1:8" s="80" customFormat="1" x14ac:dyDescent="0.25">
      <c r="B96" s="80" t="s">
        <v>7</v>
      </c>
      <c r="C96" s="91">
        <f t="shared" si="7"/>
        <v>0</v>
      </c>
    </row>
    <row r="97" spans="2:3" s="80" customFormat="1" x14ac:dyDescent="0.25">
      <c r="B97" s="80" t="s">
        <v>9</v>
      </c>
      <c r="C97" s="91">
        <f t="shared" si="7"/>
        <v>0</v>
      </c>
    </row>
    <row r="98" spans="2:3" s="80" customFormat="1" x14ac:dyDescent="0.25">
      <c r="B98" s="80" t="s">
        <v>11</v>
      </c>
      <c r="C98" s="91">
        <f t="shared" si="7"/>
        <v>0</v>
      </c>
    </row>
    <row r="99" spans="2:3" s="80" customFormat="1" x14ac:dyDescent="0.25">
      <c r="B99" s="80" t="s">
        <v>12</v>
      </c>
      <c r="C99" s="91">
        <f t="shared" si="7"/>
        <v>0</v>
      </c>
    </row>
    <row r="100" spans="2:3" s="80" customFormat="1" x14ac:dyDescent="0.25">
      <c r="B100" s="80" t="s">
        <v>14</v>
      </c>
      <c r="C100" s="91">
        <f t="shared" si="7"/>
        <v>0</v>
      </c>
    </row>
    <row r="101" spans="2:3" s="77" customFormat="1" x14ac:dyDescent="0.25">
      <c r="C101" s="92"/>
    </row>
    <row r="102" spans="2:3" s="77" customFormat="1" x14ac:dyDescent="0.25">
      <c r="B102" s="78"/>
      <c r="C102" s="79">
        <f>I39</f>
        <v>2022</v>
      </c>
    </row>
    <row r="103" spans="2:3" s="80" customFormat="1" x14ac:dyDescent="0.25">
      <c r="B103" s="80" t="s">
        <v>69</v>
      </c>
      <c r="C103" s="91">
        <f>SUMIFS(82:82,$61:$61,$I$39)</f>
        <v>0</v>
      </c>
    </row>
    <row r="104" spans="2:3" s="80" customFormat="1" x14ac:dyDescent="0.25">
      <c r="B104" s="80" t="s">
        <v>70</v>
      </c>
      <c r="C104" s="91">
        <f>SUMIFS(84:84,$61:$61,$I$39)</f>
        <v>0</v>
      </c>
    </row>
    <row r="105" spans="2:3" s="80" customFormat="1" x14ac:dyDescent="0.25">
      <c r="B105" s="80" t="s">
        <v>72</v>
      </c>
      <c r="C105" s="91">
        <f>SUMIFS(85:85,$61:$61,$I$39)</f>
        <v>0</v>
      </c>
    </row>
    <row r="106" spans="2:3" s="80" customFormat="1" x14ac:dyDescent="0.25">
      <c r="B106" s="80" t="s">
        <v>73</v>
      </c>
      <c r="C106" s="91">
        <f>SUMIFS(86:86,$61:$61,$I$39)</f>
        <v>0</v>
      </c>
    </row>
    <row r="107" spans="2:3" s="77" customFormat="1" x14ac:dyDescent="0.25"/>
    <row r="108" spans="2:3" s="65" customFormat="1" x14ac:dyDescent="0.25"/>
  </sheetData>
  <sheetProtection selectLockedCells="1"/>
  <mergeCells count="8">
    <mergeCell ref="B2:E2"/>
    <mergeCell ref="B37:G37"/>
    <mergeCell ref="I37:O37"/>
    <mergeCell ref="B5:O5"/>
    <mergeCell ref="B7:G7"/>
    <mergeCell ref="I7:O7"/>
    <mergeCell ref="B22:G22"/>
    <mergeCell ref="I22:O22"/>
  </mergeCells>
  <dataValidations count="1">
    <dataValidation type="list" allowBlank="1" showInputMessage="1" showErrorMessage="1" sqref="I9 I39" xr:uid="{4C466C6E-5604-42EB-8066-A0DF834A634C}">
      <formula1>$C$61:$G$61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1365-AF08-496A-A763-C36A05316C53}">
  <dimension ref="B1:R81"/>
  <sheetViews>
    <sheetView showGridLines="0" zoomScale="90" zoomScaleNormal="90" workbookViewId="0"/>
  </sheetViews>
  <sheetFormatPr defaultRowHeight="15" x14ac:dyDescent="0.25"/>
  <cols>
    <col min="2" max="2" width="25.5703125" customWidth="1"/>
    <col min="3" max="6" width="11.140625" customWidth="1"/>
    <col min="7" max="7" width="10.85546875" customWidth="1"/>
    <col min="8" max="13" width="11.140625" customWidth="1"/>
    <col min="14" max="14" width="10" customWidth="1"/>
    <col min="15" max="15" width="6.140625" customWidth="1"/>
    <col min="16" max="16" width="22.7109375" customWidth="1"/>
    <col min="17" max="21" width="17.28515625" customWidth="1"/>
  </cols>
  <sheetData>
    <row r="1" spans="2:14" s="4" customFormat="1" ht="15.75" thickBot="1" x14ac:dyDescent="0.3"/>
    <row r="2" spans="2:14" s="4" customFormat="1" ht="15.75" thickBot="1" x14ac:dyDescent="0.3">
      <c r="B2" s="1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s="4" customFormat="1" ht="15" customHeight="1" x14ac:dyDescent="0.25">
      <c r="B3" s="163" t="s">
        <v>76</v>
      </c>
      <c r="C3" s="164"/>
      <c r="D3" s="164"/>
      <c r="E3" s="164"/>
      <c r="F3" s="164"/>
      <c r="G3" s="164"/>
      <c r="H3" s="57"/>
      <c r="I3" s="57"/>
      <c r="J3" s="57"/>
      <c r="K3" s="57"/>
      <c r="L3" s="57"/>
      <c r="M3" s="57"/>
      <c r="N3" s="58"/>
    </row>
    <row r="4" spans="2:14" s="4" customFormat="1" ht="15" customHeight="1" x14ac:dyDescent="0.25">
      <c r="B4" s="165"/>
      <c r="C4" s="166"/>
      <c r="D4" s="166"/>
      <c r="E4" s="166"/>
      <c r="F4" s="166"/>
      <c r="G4" s="166"/>
      <c r="H4" s="59"/>
      <c r="I4" s="59"/>
      <c r="J4" s="59"/>
      <c r="K4" s="59"/>
      <c r="L4" s="59"/>
      <c r="M4" s="59"/>
      <c r="N4" s="60"/>
    </row>
    <row r="5" spans="2:14" s="4" customFormat="1" ht="15" customHeight="1" x14ac:dyDescent="0.25">
      <c r="B5" s="165"/>
      <c r="C5" s="166"/>
      <c r="D5" s="166"/>
      <c r="E5" s="166"/>
      <c r="F5" s="166"/>
      <c r="G5" s="166"/>
      <c r="H5" s="59"/>
      <c r="I5" s="59"/>
      <c r="J5" s="59"/>
      <c r="K5" s="59"/>
      <c r="L5" s="59"/>
      <c r="M5" s="59"/>
      <c r="N5" s="60"/>
    </row>
    <row r="6" spans="2:14" s="4" customFormat="1" ht="15" customHeight="1" x14ac:dyDescent="0.25">
      <c r="B6" s="165"/>
      <c r="C6" s="166"/>
      <c r="D6" s="166"/>
      <c r="E6" s="166"/>
      <c r="F6" s="166"/>
      <c r="G6" s="166"/>
      <c r="H6" s="59"/>
      <c r="I6" s="59"/>
      <c r="J6" s="59"/>
      <c r="K6" s="59"/>
      <c r="L6" s="59"/>
      <c r="M6" s="59"/>
      <c r="N6" s="60"/>
    </row>
    <row r="7" spans="2:14" s="4" customFormat="1" ht="15" customHeight="1" x14ac:dyDescent="0.25">
      <c r="B7" s="165"/>
      <c r="C7" s="166"/>
      <c r="D7" s="166"/>
      <c r="E7" s="166"/>
      <c r="F7" s="166"/>
      <c r="G7" s="166"/>
      <c r="H7" s="59"/>
      <c r="I7" s="59"/>
      <c r="J7" s="59"/>
      <c r="K7" s="59"/>
      <c r="L7" s="59"/>
      <c r="M7" s="59"/>
      <c r="N7" s="60"/>
    </row>
    <row r="8" spans="2:14" s="4" customFormat="1" ht="12.75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7"/>
    </row>
    <row r="9" spans="2:14" s="4" customFormat="1" x14ac:dyDescent="0.25">
      <c r="B9" s="167" t="s">
        <v>57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</row>
    <row r="10" spans="2:14" s="4" customFormat="1" ht="10.5" customHeight="1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"/>
    </row>
    <row r="11" spans="2:14" s="4" customFormat="1" x14ac:dyDescent="0.25">
      <c r="B11" s="170" t="s">
        <v>77</v>
      </c>
      <c r="C11" s="171"/>
      <c r="D11" s="171"/>
      <c r="E11" s="171"/>
      <c r="F11" s="171"/>
      <c r="G11" s="14"/>
      <c r="H11" s="170" t="s">
        <v>78</v>
      </c>
      <c r="I11" s="171"/>
      <c r="J11" s="171"/>
      <c r="K11" s="171"/>
      <c r="L11" s="171"/>
      <c r="M11" s="171"/>
      <c r="N11" s="172"/>
    </row>
    <row r="12" spans="2:14" s="4" customFormat="1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8"/>
    </row>
    <row r="13" spans="2:14" s="4" customFormat="1" x14ac:dyDescent="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"/>
    </row>
    <row r="14" spans="2:14" s="4" customFormat="1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8"/>
    </row>
    <row r="15" spans="2:14" s="4" customFormat="1" x14ac:dyDescent="0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"/>
    </row>
    <row r="16" spans="2:14" s="4" customFormat="1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"/>
    </row>
    <row r="17" spans="2:14" s="4" customFormat="1" x14ac:dyDescent="0.2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"/>
    </row>
    <row r="18" spans="2:14" s="4" customFormat="1" x14ac:dyDescent="0.2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8"/>
    </row>
    <row r="19" spans="2:14" s="4" customFormat="1" x14ac:dyDescent="0.2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"/>
    </row>
    <row r="20" spans="2:14" s="4" customForma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8"/>
    </row>
    <row r="21" spans="2:14" s="4" customFormat="1" x14ac:dyDescent="0.25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8"/>
    </row>
    <row r="22" spans="2:14" s="4" customFormat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8"/>
    </row>
    <row r="23" spans="2:14" s="4" customFormat="1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"/>
    </row>
    <row r="24" spans="2:14" s="4" customFormat="1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8"/>
    </row>
    <row r="25" spans="2:14" s="4" customFormat="1" x14ac:dyDescent="0.25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"/>
    </row>
    <row r="26" spans="2:14" s="4" customFormat="1" x14ac:dyDescent="0.2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8"/>
    </row>
    <row r="27" spans="2:14" s="4" customFormat="1" x14ac:dyDescent="0.2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8"/>
    </row>
    <row r="28" spans="2:14" s="4" customFormat="1" x14ac:dyDescent="0.25">
      <c r="B28" s="170" t="s">
        <v>79</v>
      </c>
      <c r="C28" s="171"/>
      <c r="D28" s="171"/>
      <c r="E28" s="171"/>
      <c r="F28" s="171"/>
      <c r="G28" s="14"/>
      <c r="H28" s="170" t="s">
        <v>80</v>
      </c>
      <c r="I28" s="171"/>
      <c r="J28" s="171"/>
      <c r="K28" s="171"/>
      <c r="L28" s="171"/>
      <c r="M28" s="171"/>
      <c r="N28" s="172"/>
    </row>
    <row r="29" spans="2:14" s="4" customFormat="1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8"/>
    </row>
    <row r="30" spans="2:14" s="4" customFormat="1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8"/>
    </row>
    <row r="31" spans="2:14" s="4" customForma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8"/>
    </row>
    <row r="32" spans="2:14" s="4" customFormat="1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8"/>
    </row>
    <row r="33" spans="2:14" s="4" customFormat="1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8"/>
    </row>
    <row r="34" spans="2:14" s="4" customFormat="1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8"/>
    </row>
    <row r="35" spans="2:14" s="4" customFormat="1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8"/>
    </row>
    <row r="36" spans="2:14" s="4" customForma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8"/>
    </row>
    <row r="37" spans="2:14" s="4" customFormat="1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8"/>
    </row>
    <row r="38" spans="2:14" s="4" customFormat="1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8"/>
    </row>
    <row r="39" spans="2:14" s="4" customFormat="1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8"/>
    </row>
    <row r="40" spans="2:14" s="4" customFormat="1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8"/>
    </row>
    <row r="41" spans="2:14" s="4" customFormat="1" x14ac:dyDescent="0.2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8"/>
    </row>
    <row r="42" spans="2:14" s="4" customFormat="1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8"/>
    </row>
    <row r="43" spans="2:14" s="4" customFormat="1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8"/>
    </row>
    <row r="44" spans="2:14" s="4" customFormat="1" ht="15.75" thickBot="1" x14ac:dyDescent="0.3"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2:14" s="4" customFormat="1" x14ac:dyDescent="0.25"/>
    <row r="46" spans="2:14" s="4" customFormat="1" x14ac:dyDescent="0.25">
      <c r="B46" s="1" t="s">
        <v>65</v>
      </c>
      <c r="C46" s="1"/>
      <c r="D46" s="1"/>
      <c r="E46" s="1"/>
      <c r="F46" s="1"/>
      <c r="G46" s="1"/>
    </row>
    <row r="47" spans="2:14" s="4" customFormat="1" x14ac:dyDescent="0.25">
      <c r="B47" s="2"/>
      <c r="C47" s="18">
        <f>'Input Data'!C6</f>
        <v>0</v>
      </c>
      <c r="D47" s="18">
        <f>'Input Data'!D6</f>
        <v>1</v>
      </c>
      <c r="E47" s="18">
        <f>'Input Data'!E6</f>
        <v>2</v>
      </c>
      <c r="F47" s="18">
        <f>'Input Data'!F6</f>
        <v>3</v>
      </c>
      <c r="G47" s="18">
        <f>'Input Data'!G6</f>
        <v>4</v>
      </c>
    </row>
    <row r="48" spans="2:14" s="4" customFormat="1" x14ac:dyDescent="0.25">
      <c r="B48" s="3" t="s">
        <v>4</v>
      </c>
      <c r="C48" s="43">
        <f>'Input Data'!C7</f>
        <v>0</v>
      </c>
      <c r="D48" s="43">
        <f>'Input Data'!D7</f>
        <v>0</v>
      </c>
      <c r="E48" s="43">
        <f>'Input Data'!E7</f>
        <v>0</v>
      </c>
      <c r="F48" s="43">
        <f>'Input Data'!F7</f>
        <v>0</v>
      </c>
      <c r="G48" s="43">
        <f>'Input Data'!G7</f>
        <v>0</v>
      </c>
    </row>
    <row r="49" spans="2:18" s="4" customFormat="1" x14ac:dyDescent="0.25">
      <c r="B49" s="3" t="s">
        <v>7</v>
      </c>
      <c r="C49" s="43">
        <f>'Input Data'!C8</f>
        <v>0</v>
      </c>
      <c r="D49" s="43">
        <f>'Input Data'!D8</f>
        <v>0</v>
      </c>
      <c r="E49" s="43">
        <f>'Input Data'!E8</f>
        <v>0</v>
      </c>
      <c r="F49" s="43">
        <f>'Input Data'!F8</f>
        <v>0</v>
      </c>
      <c r="G49" s="43">
        <f>'Input Data'!G8</f>
        <v>0</v>
      </c>
    </row>
    <row r="50" spans="2:18" s="4" customFormat="1" x14ac:dyDescent="0.25">
      <c r="B50" s="3" t="s">
        <v>9</v>
      </c>
      <c r="C50" s="43">
        <f>'Input Data'!C9</f>
        <v>0</v>
      </c>
      <c r="D50" s="43">
        <f>'Input Data'!D9</f>
        <v>0</v>
      </c>
      <c r="E50" s="43">
        <f>'Input Data'!E9</f>
        <v>0</v>
      </c>
      <c r="F50" s="43">
        <f>'Input Data'!F9</f>
        <v>0</v>
      </c>
      <c r="G50" s="43">
        <f>'Input Data'!G9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s="4" customFormat="1" x14ac:dyDescent="0.25">
      <c r="B51" s="3" t="s">
        <v>11</v>
      </c>
      <c r="C51" s="43">
        <f>'Input Data'!C10</f>
        <v>0</v>
      </c>
      <c r="D51" s="43">
        <f>'Input Data'!D10</f>
        <v>0</v>
      </c>
      <c r="E51" s="43">
        <f>'Input Data'!E10</f>
        <v>0</v>
      </c>
      <c r="F51" s="43">
        <f>'Input Data'!F10</f>
        <v>0</v>
      </c>
      <c r="G51" s="43">
        <f>'Input Data'!G10</f>
        <v>0</v>
      </c>
      <c r="H51" s="14"/>
      <c r="I51" s="23"/>
      <c r="J51" s="23"/>
      <c r="K51" s="23"/>
      <c r="L51" s="23"/>
      <c r="M51" s="23"/>
      <c r="N51" s="23"/>
      <c r="O51" s="23"/>
      <c r="P51" s="1"/>
      <c r="Q51" s="1"/>
      <c r="R51" s="1"/>
    </row>
    <row r="52" spans="2:18" s="4" customFormat="1" x14ac:dyDescent="0.25">
      <c r="B52" s="3" t="s">
        <v>12</v>
      </c>
      <c r="C52" s="43">
        <f>'Input Data'!C11</f>
        <v>0</v>
      </c>
      <c r="D52" s="43">
        <f>'Input Data'!D11</f>
        <v>0</v>
      </c>
      <c r="E52" s="43">
        <f>'Input Data'!E11</f>
        <v>0</v>
      </c>
      <c r="F52" s="43">
        <f>'Input Data'!F11</f>
        <v>0</v>
      </c>
      <c r="G52" s="43">
        <f>'Input Data'!G11</f>
        <v>0</v>
      </c>
      <c r="H52" s="14"/>
      <c r="I52" s="23"/>
      <c r="J52" s="1"/>
      <c r="K52" s="1"/>
      <c r="L52" s="24"/>
      <c r="M52" s="24"/>
      <c r="N52" s="24"/>
      <c r="O52" s="24"/>
      <c r="P52" s="1"/>
      <c r="Q52" s="1"/>
      <c r="R52" s="1"/>
    </row>
    <row r="53" spans="2:18" s="4" customFormat="1" x14ac:dyDescent="0.25">
      <c r="B53" s="3" t="s">
        <v>14</v>
      </c>
      <c r="C53" s="43">
        <f>'Input Data'!C12</f>
        <v>0</v>
      </c>
      <c r="D53" s="43">
        <f>'Input Data'!D12</f>
        <v>0</v>
      </c>
      <c r="E53" s="43">
        <f>'Input Data'!E12</f>
        <v>0</v>
      </c>
      <c r="F53" s="43">
        <f>'Input Data'!F12</f>
        <v>0</v>
      </c>
      <c r="G53" s="43">
        <f>'Input Data'!G12</f>
        <v>0</v>
      </c>
      <c r="H53" s="14"/>
      <c r="I53" s="23"/>
      <c r="J53" s="25"/>
      <c r="K53" s="1"/>
      <c r="L53" s="1"/>
      <c r="M53" s="1"/>
      <c r="N53" s="1"/>
      <c r="O53" s="1"/>
      <c r="P53" s="1"/>
      <c r="Q53" s="1"/>
      <c r="R53" s="1"/>
    </row>
    <row r="54" spans="2:18" s="4" customFormat="1" x14ac:dyDescent="0.25">
      <c r="B54" s="3" t="s">
        <v>16</v>
      </c>
      <c r="C54" s="43">
        <f>SUM(C48:C53)</f>
        <v>0</v>
      </c>
      <c r="D54" s="43">
        <f t="shared" ref="D54:G54" si="0">SUM(D48:D53)</f>
        <v>0</v>
      </c>
      <c r="E54" s="43">
        <f t="shared" si="0"/>
        <v>0</v>
      </c>
      <c r="F54" s="43">
        <f t="shared" si="0"/>
        <v>0</v>
      </c>
      <c r="G54" s="43">
        <f t="shared" si="0"/>
        <v>0</v>
      </c>
      <c r="H54" s="14"/>
      <c r="I54" s="23"/>
      <c r="J54" s="25"/>
      <c r="K54" s="1"/>
      <c r="L54" s="26"/>
      <c r="M54" s="26"/>
      <c r="N54" s="26"/>
      <c r="O54" s="26"/>
      <c r="P54" s="1"/>
      <c r="Q54" s="1"/>
      <c r="R54" s="1"/>
    </row>
    <row r="55" spans="2:18" s="4" customFormat="1" x14ac:dyDescent="0.25">
      <c r="H55" s="14"/>
      <c r="I55" s="23"/>
      <c r="J55" s="25"/>
      <c r="K55" s="1"/>
      <c r="L55" s="27"/>
      <c r="M55" s="27"/>
      <c r="N55" s="27"/>
      <c r="O55" s="27"/>
      <c r="P55" s="1"/>
      <c r="Q55" s="1"/>
      <c r="R55" s="1"/>
    </row>
    <row r="56" spans="2:18" s="4" customFormat="1" x14ac:dyDescent="0.25">
      <c r="B56" s="3" t="s">
        <v>20</v>
      </c>
      <c r="C56" s="43">
        <f>'Input Data'!C16</f>
        <v>0</v>
      </c>
      <c r="D56" s="43">
        <f>'Input Data'!D16</f>
        <v>0</v>
      </c>
      <c r="E56" s="43">
        <f>'Input Data'!E16</f>
        <v>0</v>
      </c>
      <c r="F56" s="43">
        <f>'Input Data'!F16</f>
        <v>0</v>
      </c>
      <c r="G56" s="43">
        <f>'Input Data'!G16</f>
        <v>0</v>
      </c>
      <c r="H56" s="14"/>
      <c r="I56" s="23"/>
      <c r="J56" s="25"/>
      <c r="K56" s="1"/>
      <c r="L56" s="27"/>
      <c r="M56" s="27"/>
      <c r="N56" s="27"/>
      <c r="O56" s="27"/>
      <c r="P56" s="1"/>
      <c r="Q56" s="1"/>
      <c r="R56" s="1"/>
    </row>
    <row r="57" spans="2:18" s="4" customFormat="1" x14ac:dyDescent="0.25">
      <c r="B57" s="20" t="s">
        <v>22</v>
      </c>
      <c r="C57" s="43">
        <f>'Input Data'!C17</f>
        <v>0</v>
      </c>
      <c r="D57" s="43">
        <f>'Input Data'!D17</f>
        <v>0</v>
      </c>
      <c r="E57" s="43">
        <f>'Input Data'!E17</f>
        <v>0</v>
      </c>
      <c r="F57" s="43">
        <f>'Input Data'!F17</f>
        <v>0</v>
      </c>
      <c r="G57" s="43">
        <f>'Input Data'!G17</f>
        <v>0</v>
      </c>
      <c r="H57" s="14"/>
      <c r="I57" s="23"/>
      <c r="J57" s="25"/>
      <c r="K57" s="1"/>
      <c r="L57" s="1"/>
      <c r="M57" s="1"/>
      <c r="N57" s="1"/>
      <c r="O57" s="1"/>
      <c r="P57" s="1"/>
      <c r="Q57" s="1"/>
      <c r="R57" s="1"/>
    </row>
    <row r="58" spans="2:18" s="4" customFormat="1" x14ac:dyDescent="0.25">
      <c r="B58" s="22" t="s">
        <v>24</v>
      </c>
      <c r="C58" s="43">
        <f>'Input Data'!C18</f>
        <v>0</v>
      </c>
      <c r="D58" s="43">
        <f>'Input Data'!D18</f>
        <v>0</v>
      </c>
      <c r="E58" s="43">
        <f>'Input Data'!E18</f>
        <v>0</v>
      </c>
      <c r="F58" s="43">
        <f>'Input Data'!F18</f>
        <v>0</v>
      </c>
      <c r="G58" s="43">
        <f>'Input Data'!G18</f>
        <v>0</v>
      </c>
      <c r="H58" s="14"/>
      <c r="I58" s="23"/>
      <c r="J58" s="25"/>
      <c r="K58" s="1"/>
      <c r="L58" s="27"/>
      <c r="M58" s="27"/>
      <c r="N58" s="27"/>
      <c r="O58" s="27"/>
      <c r="P58" s="1"/>
      <c r="Q58" s="1"/>
      <c r="R58" s="1"/>
    </row>
    <row r="59" spans="2:18" s="4" customFormat="1" x14ac:dyDescent="0.25">
      <c r="B59" s="22" t="s">
        <v>81</v>
      </c>
      <c r="C59" s="43">
        <f>SUM(C56:C58)</f>
        <v>0</v>
      </c>
      <c r="D59" s="43">
        <f t="shared" ref="D59:G59" si="1">SUM(D56:D58)</f>
        <v>0</v>
      </c>
      <c r="E59" s="43">
        <f t="shared" si="1"/>
        <v>0</v>
      </c>
      <c r="F59" s="43">
        <f t="shared" si="1"/>
        <v>0</v>
      </c>
      <c r="G59" s="43">
        <f t="shared" si="1"/>
        <v>0</v>
      </c>
      <c r="H59" s="14"/>
      <c r="I59" s="23"/>
      <c r="J59" s="25"/>
      <c r="K59" s="1"/>
      <c r="L59" s="27"/>
      <c r="M59" s="27"/>
      <c r="N59" s="27"/>
      <c r="O59" s="27"/>
      <c r="P59" s="1"/>
      <c r="Q59" s="1"/>
      <c r="R59" s="1"/>
    </row>
    <row r="60" spans="2:18" s="4" customFormat="1" x14ac:dyDescent="0.25">
      <c r="B60" s="30" t="s">
        <v>82</v>
      </c>
      <c r="C60" s="43">
        <f>C48-C59</f>
        <v>0</v>
      </c>
      <c r="D60" s="43">
        <f t="shared" ref="D60:G60" si="2">D48-D59</f>
        <v>0</v>
      </c>
      <c r="E60" s="43">
        <f t="shared" si="2"/>
        <v>0</v>
      </c>
      <c r="F60" s="43">
        <f t="shared" si="2"/>
        <v>0</v>
      </c>
      <c r="G60" s="43">
        <f t="shared" si="2"/>
        <v>0</v>
      </c>
      <c r="H60" s="14"/>
      <c r="I60" s="23"/>
      <c r="J60" s="25"/>
      <c r="K60" s="1"/>
      <c r="L60" s="27"/>
      <c r="M60" s="27"/>
      <c r="N60" s="27"/>
      <c r="O60" s="27"/>
      <c r="P60" s="1"/>
      <c r="Q60" s="1"/>
      <c r="R60" s="1"/>
    </row>
    <row r="61" spans="2:18" s="4" customFormat="1" x14ac:dyDescent="0.25">
      <c r="H61" s="14"/>
      <c r="I61" s="23"/>
      <c r="J61" s="23"/>
      <c r="K61" s="23"/>
      <c r="L61" s="23"/>
      <c r="M61" s="23"/>
      <c r="N61" s="23"/>
      <c r="O61" s="23"/>
      <c r="P61" s="1"/>
      <c r="Q61" s="1"/>
      <c r="R61" s="1"/>
    </row>
    <row r="62" spans="2:18" s="4" customFormat="1" x14ac:dyDescent="0.25">
      <c r="B62" s="30" t="s">
        <v>83</v>
      </c>
      <c r="C62" s="41" t="e">
        <f>C56/C48</f>
        <v>#DIV/0!</v>
      </c>
      <c r="D62" s="41" t="e">
        <f t="shared" ref="D62:G62" si="3">D56/D48</f>
        <v>#DIV/0!</v>
      </c>
      <c r="E62" s="41" t="e">
        <f t="shared" si="3"/>
        <v>#DIV/0!</v>
      </c>
      <c r="F62" s="41" t="e">
        <f t="shared" si="3"/>
        <v>#DIV/0!</v>
      </c>
      <c r="G62" s="41" t="e">
        <f t="shared" si="3"/>
        <v>#DIV/0!</v>
      </c>
      <c r="H62" s="14"/>
      <c r="I62" s="23"/>
      <c r="J62" s="23"/>
      <c r="K62" s="23"/>
      <c r="L62" s="23"/>
      <c r="M62" s="23"/>
      <c r="N62" s="23"/>
      <c r="O62" s="23"/>
      <c r="P62" s="1"/>
      <c r="Q62" s="1"/>
      <c r="R62" s="1"/>
    </row>
    <row r="63" spans="2:18" s="4" customFormat="1" x14ac:dyDescent="0.25">
      <c r="B63" s="30" t="s">
        <v>84</v>
      </c>
      <c r="C63" s="41" t="e">
        <f>C57/C48</f>
        <v>#DIV/0!</v>
      </c>
      <c r="D63" s="41" t="e">
        <f t="shared" ref="D63:G63" si="4">D57/D48</f>
        <v>#DIV/0!</v>
      </c>
      <c r="E63" s="41" t="e">
        <f t="shared" si="4"/>
        <v>#DIV/0!</v>
      </c>
      <c r="F63" s="41" t="e">
        <f t="shared" si="4"/>
        <v>#DIV/0!</v>
      </c>
      <c r="G63" s="41" t="e">
        <f t="shared" si="4"/>
        <v>#DIV/0!</v>
      </c>
      <c r="H63" s="14"/>
      <c r="I63" s="23"/>
      <c r="J63" s="23"/>
      <c r="K63" s="23"/>
      <c r="L63" s="23"/>
      <c r="M63" s="23"/>
      <c r="N63" s="23"/>
      <c r="O63" s="23"/>
      <c r="P63" s="1"/>
      <c r="Q63" s="1"/>
      <c r="R63" s="1"/>
    </row>
    <row r="64" spans="2:18" s="4" customFormat="1" x14ac:dyDescent="0.25">
      <c r="B64" s="30" t="s">
        <v>85</v>
      </c>
      <c r="C64" s="41" t="e">
        <f>C58/C48</f>
        <v>#DIV/0!</v>
      </c>
      <c r="D64" s="41" t="e">
        <f t="shared" ref="D64:G64" si="5">D58/D48</f>
        <v>#DIV/0!</v>
      </c>
      <c r="E64" s="41" t="e">
        <f t="shared" si="5"/>
        <v>#DIV/0!</v>
      </c>
      <c r="F64" s="41" t="e">
        <f t="shared" si="5"/>
        <v>#DIV/0!</v>
      </c>
      <c r="G64" s="41" t="e">
        <f t="shared" si="5"/>
        <v>#DIV/0!</v>
      </c>
      <c r="H64" s="14"/>
      <c r="I64" s="23"/>
      <c r="J64" s="23"/>
      <c r="K64" s="23"/>
      <c r="L64" s="23"/>
      <c r="M64" s="23"/>
      <c r="N64" s="23"/>
      <c r="O64" s="23"/>
      <c r="P64" s="1"/>
      <c r="Q64" s="1"/>
      <c r="R64" s="1"/>
    </row>
    <row r="65" spans="2:18" s="4" customFormat="1" x14ac:dyDescent="0.25">
      <c r="B65" s="30" t="s">
        <v>86</v>
      </c>
      <c r="C65" s="41" t="e">
        <f>C59/C48</f>
        <v>#DIV/0!</v>
      </c>
      <c r="D65" s="41" t="e">
        <f t="shared" ref="D65:G65" si="6">D59/D48</f>
        <v>#DIV/0!</v>
      </c>
      <c r="E65" s="41" t="e">
        <f t="shared" si="6"/>
        <v>#DIV/0!</v>
      </c>
      <c r="F65" s="41" t="e">
        <f t="shared" si="6"/>
        <v>#DIV/0!</v>
      </c>
      <c r="G65" s="41" t="e">
        <f t="shared" si="6"/>
        <v>#DIV/0!</v>
      </c>
      <c r="H65" s="14"/>
      <c r="I65" s="23"/>
      <c r="J65" s="23"/>
      <c r="K65" s="23"/>
      <c r="L65" s="23"/>
      <c r="M65" s="23"/>
      <c r="N65" s="23"/>
      <c r="O65" s="23"/>
      <c r="P65" s="1"/>
      <c r="Q65" s="1"/>
      <c r="R65" s="1"/>
    </row>
    <row r="66" spans="2:18" s="4" customFormat="1" x14ac:dyDescent="0.25">
      <c r="B66" s="30" t="s">
        <v>87</v>
      </c>
      <c r="C66" s="41" t="e">
        <f>C60/C48</f>
        <v>#DIV/0!</v>
      </c>
      <c r="D66" s="41" t="e">
        <f t="shared" ref="D66:G66" si="7">D60/D48</f>
        <v>#DIV/0!</v>
      </c>
      <c r="E66" s="41" t="e">
        <f t="shared" si="7"/>
        <v>#DIV/0!</v>
      </c>
      <c r="F66" s="41" t="e">
        <f t="shared" si="7"/>
        <v>#DIV/0!</v>
      </c>
      <c r="G66" s="41" t="e">
        <f t="shared" si="7"/>
        <v>#DIV/0!</v>
      </c>
      <c r="H66" s="14"/>
      <c r="I66" s="23"/>
      <c r="J66" s="23"/>
      <c r="K66" s="23"/>
      <c r="L66" s="23"/>
      <c r="M66" s="23"/>
      <c r="N66" s="23"/>
      <c r="O66" s="23"/>
      <c r="P66" s="1"/>
      <c r="Q66" s="1"/>
      <c r="R66" s="1"/>
    </row>
    <row r="67" spans="2:18" s="4" customFormat="1" x14ac:dyDescent="0.25">
      <c r="B67" s="3"/>
      <c r="C67" s="44"/>
      <c r="D67" s="44"/>
      <c r="E67" s="44"/>
      <c r="F67" s="44"/>
      <c r="G67" s="44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s="4" customFormat="1" x14ac:dyDescent="0.25">
      <c r="B68" s="3" t="s">
        <v>67</v>
      </c>
      <c r="C68" s="45" t="e">
        <f>'Input Data'!J7</f>
        <v>#DIV/0!</v>
      </c>
      <c r="D68" s="45" t="e">
        <f>'Input Data'!K7</f>
        <v>#DIV/0!</v>
      </c>
      <c r="E68" s="45" t="e">
        <f>'Input Data'!L7</f>
        <v>#DIV/0!</v>
      </c>
      <c r="F68" s="45" t="e">
        <f>'Input Data'!M7</f>
        <v>#DIV/0!</v>
      </c>
      <c r="G68" s="45" t="e">
        <f>'Input Data'!N7</f>
        <v>#DIV/0!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s="4" customFormat="1" x14ac:dyDescent="0.25">
      <c r="B69" s="3" t="s">
        <v>5</v>
      </c>
      <c r="C69" s="46" t="e">
        <f>('Input Data'!C8-SUM('Input Data'!C16:C18))/'Input Data'!C7</f>
        <v>#DIV/0!</v>
      </c>
      <c r="D69" s="46" t="e">
        <f>('Input Data'!D8-SUM('Input Data'!D16:D18))/'Input Data'!D7</f>
        <v>#DIV/0!</v>
      </c>
      <c r="E69" s="46" t="e">
        <f>('Input Data'!E8-SUM('Input Data'!E16:E18))/'Input Data'!E7</f>
        <v>#DIV/0!</v>
      </c>
      <c r="F69" s="46" t="e">
        <f>('Input Data'!F8-SUM('Input Data'!F16:F18))/'Input Data'!F7</f>
        <v>#DIV/0!</v>
      </c>
      <c r="G69" s="46" t="e">
        <f>('Input Data'!G8-SUM('Input Data'!G16:G18))/'Input Data'!G7</f>
        <v>#DIV/0!</v>
      </c>
    </row>
    <row r="70" spans="2:18" s="4" customFormat="1" x14ac:dyDescent="0.25">
      <c r="B70" s="3" t="s">
        <v>7</v>
      </c>
      <c r="C70" s="46" t="e">
        <f>('Input Data'!C8-SUM('Input Data'!C19:C21))/'Input Data'!C8</f>
        <v>#DIV/0!</v>
      </c>
      <c r="D70" s="46" t="e">
        <f>('Input Data'!D8-SUM('Input Data'!D19:D21))/'Input Data'!D8</f>
        <v>#DIV/0!</v>
      </c>
      <c r="E70" s="46" t="e">
        <f>('Input Data'!E8-SUM('Input Data'!E19:E21))/'Input Data'!E8</f>
        <v>#DIV/0!</v>
      </c>
      <c r="F70" s="46" t="e">
        <f>('Input Data'!F8-SUM('Input Data'!F19:F21))/'Input Data'!F8</f>
        <v>#DIV/0!</v>
      </c>
      <c r="G70" s="46" t="e">
        <f>('Input Data'!G8-SUM('Input Data'!G19:G21))/'Input Data'!G8</f>
        <v>#DIV/0!</v>
      </c>
    </row>
    <row r="71" spans="2:18" s="4" customFormat="1" x14ac:dyDescent="0.25">
      <c r="B71" s="3" t="s">
        <v>9</v>
      </c>
      <c r="C71" s="46" t="e">
        <f>('Input Data'!C9-SUM('Input Data'!C22:C24))/'Input Data'!C9</f>
        <v>#DIV/0!</v>
      </c>
      <c r="D71" s="46" t="e">
        <f>('Input Data'!D9-SUM('Input Data'!D22:D24))/'Input Data'!D9</f>
        <v>#DIV/0!</v>
      </c>
      <c r="E71" s="46" t="e">
        <f>('Input Data'!E9-SUM('Input Data'!E22:E24))/'Input Data'!E9</f>
        <v>#DIV/0!</v>
      </c>
      <c r="F71" s="46" t="e">
        <f>('Input Data'!F9-SUM('Input Data'!F22:F24))/'Input Data'!F9</f>
        <v>#DIV/0!</v>
      </c>
      <c r="G71" s="46" t="e">
        <f>('Input Data'!G9-SUM('Input Data'!G22:G24))/'Input Data'!G9</f>
        <v>#DIV/0!</v>
      </c>
    </row>
    <row r="72" spans="2:18" s="4" customFormat="1" x14ac:dyDescent="0.25">
      <c r="B72" s="3" t="s">
        <v>12</v>
      </c>
      <c r="C72" s="44" t="e">
        <f>('Input Data'!C11-SUM('Input Data'!C25:C27))/'Input Data'!C11</f>
        <v>#DIV/0!</v>
      </c>
      <c r="D72" s="44" t="e">
        <f>('Input Data'!D11-SUM('Input Data'!D25:D27))/'Input Data'!D11</f>
        <v>#DIV/0!</v>
      </c>
      <c r="E72" s="44" t="e">
        <f>('Input Data'!E11-SUM('Input Data'!E25:E27))/'Input Data'!E11</f>
        <v>#DIV/0!</v>
      </c>
      <c r="F72" s="44" t="e">
        <f>('Input Data'!F11-SUM('Input Data'!F25:F27))/'Input Data'!F11</f>
        <v>#DIV/0!</v>
      </c>
      <c r="G72" s="44" t="e">
        <f>('Input Data'!G11-SUM('Input Data'!G25:G27))/'Input Data'!G11</f>
        <v>#DIV/0!</v>
      </c>
    </row>
    <row r="73" spans="2:18" s="4" customFormat="1" x14ac:dyDescent="0.25">
      <c r="B73" s="4" t="s">
        <v>88</v>
      </c>
      <c r="C73" s="47">
        <f>'Input Data'!J8</f>
        <v>0</v>
      </c>
      <c r="D73" s="47">
        <f>'Input Data'!K8</f>
        <v>0</v>
      </c>
      <c r="E73" s="47">
        <f>'Input Data'!L8</f>
        <v>0</v>
      </c>
      <c r="F73" s="47">
        <f>'Input Data'!M8</f>
        <v>0</v>
      </c>
      <c r="G73" s="47">
        <f>'Input Data'!N8</f>
        <v>0</v>
      </c>
    </row>
    <row r="74" spans="2:18" s="4" customFormat="1" x14ac:dyDescent="0.25"/>
    <row r="75" spans="2:18" s="4" customFormat="1" x14ac:dyDescent="0.25"/>
    <row r="76" spans="2:18" s="4" customFormat="1" x14ac:dyDescent="0.25"/>
    <row r="77" spans="2:18" s="4" customFormat="1" x14ac:dyDescent="0.25"/>
    <row r="78" spans="2:18" s="4" customFormat="1" x14ac:dyDescent="0.25"/>
    <row r="79" spans="2:18" s="4" customFormat="1" x14ac:dyDescent="0.25"/>
    <row r="80" spans="2:18" s="4" customFormat="1" x14ac:dyDescent="0.25"/>
    <row r="81" s="4" customFormat="1" x14ac:dyDescent="0.25"/>
  </sheetData>
  <sheetProtection selectLockedCells="1" selectUnlockedCells="1"/>
  <mergeCells count="6">
    <mergeCell ref="B3:G7"/>
    <mergeCell ref="B9:N9"/>
    <mergeCell ref="B11:F11"/>
    <mergeCell ref="H11:N11"/>
    <mergeCell ref="B28:F28"/>
    <mergeCell ref="H28:N28"/>
  </mergeCells>
  <phoneticPr fontId="11" type="noConversion"/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C9A2-9976-4F8B-8B65-0C0B253422AB}">
  <dimension ref="A1:N154"/>
  <sheetViews>
    <sheetView showGridLines="0" zoomScale="85" zoomScaleNormal="85" workbookViewId="0"/>
  </sheetViews>
  <sheetFormatPr defaultRowHeight="15" x14ac:dyDescent="0.25"/>
  <cols>
    <col min="2" max="2" width="20.7109375" customWidth="1"/>
    <col min="3" max="5" width="12.28515625" bestFit="1" customWidth="1"/>
    <col min="6" max="6" width="10.7109375" customWidth="1"/>
    <col min="7" max="7" width="7" customWidth="1"/>
    <col min="8" max="8" width="9" customWidth="1"/>
    <col min="9" max="9" width="11.7109375" bestFit="1" customWidth="1"/>
    <col min="10" max="10" width="14.28515625" customWidth="1"/>
    <col min="11" max="11" width="11.7109375" bestFit="1" customWidth="1"/>
    <col min="12" max="12" width="23.7109375" customWidth="1"/>
    <col min="13" max="13" width="1.28515625" customWidth="1"/>
  </cols>
  <sheetData>
    <row r="1" spans="2:14" s="4" customFormat="1" x14ac:dyDescent="0.25"/>
    <row r="2" spans="2:14" s="4" customFormat="1" ht="62.45" customHeight="1" x14ac:dyDescent="0.25">
      <c r="B2" s="177" t="s">
        <v>89</v>
      </c>
      <c r="C2" s="178"/>
      <c r="D2" s="178"/>
      <c r="E2" s="178"/>
      <c r="F2" s="178"/>
      <c r="G2" s="31"/>
      <c r="H2" s="61"/>
      <c r="I2" s="61"/>
      <c r="J2" s="61"/>
      <c r="K2" s="61"/>
      <c r="L2" s="61"/>
      <c r="M2" s="62"/>
      <c r="N2" s="14"/>
    </row>
    <row r="3" spans="2:14" s="4" customFormat="1" ht="14.45" customHeight="1" x14ac:dyDescent="0.25">
      <c r="B3" s="179"/>
      <c r="C3" s="166"/>
      <c r="D3" s="166"/>
      <c r="E3" s="166"/>
      <c r="F3" s="166"/>
      <c r="G3" s="28"/>
      <c r="H3" s="63"/>
      <c r="I3" s="63"/>
      <c r="J3" s="63"/>
      <c r="K3" s="63"/>
      <c r="L3" s="63"/>
      <c r="M3" s="64"/>
    </row>
    <row r="4" spans="2:14" s="4" customFormat="1" ht="14.45" customHeight="1" x14ac:dyDescent="0.25">
      <c r="B4" s="32"/>
      <c r="C4" s="12"/>
      <c r="D4" s="12"/>
      <c r="E4" s="12"/>
      <c r="F4" s="12"/>
      <c r="G4" s="12"/>
      <c r="H4" s="12"/>
      <c r="I4" s="12"/>
      <c r="J4" s="12"/>
      <c r="K4" s="12"/>
      <c r="L4" s="12"/>
      <c r="M4" s="33"/>
    </row>
    <row r="5" spans="2:14" s="4" customFormat="1" x14ac:dyDescent="0.25">
      <c r="B5" s="175" t="s">
        <v>90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76"/>
    </row>
    <row r="6" spans="2:14" s="4" customFormat="1" x14ac:dyDescent="0.25">
      <c r="B6" s="34"/>
      <c r="C6" s="14"/>
      <c r="D6" s="14"/>
      <c r="E6" s="14"/>
      <c r="F6" s="14"/>
      <c r="G6" s="14"/>
      <c r="H6" s="14"/>
      <c r="I6" s="14"/>
      <c r="J6" s="14"/>
      <c r="K6" s="14"/>
      <c r="L6" s="14"/>
      <c r="M6" s="35"/>
    </row>
    <row r="7" spans="2:14" s="4" customFormat="1" x14ac:dyDescent="0.25">
      <c r="B7" s="180" t="s">
        <v>91</v>
      </c>
      <c r="C7" s="171"/>
      <c r="D7" s="171"/>
      <c r="E7" s="171"/>
      <c r="F7" s="171"/>
      <c r="G7" s="14"/>
      <c r="H7" s="180" t="s">
        <v>92</v>
      </c>
      <c r="I7" s="171"/>
      <c r="J7" s="171"/>
      <c r="K7" s="171"/>
      <c r="L7" s="171"/>
      <c r="M7" s="35"/>
      <c r="N7" s="14"/>
    </row>
    <row r="8" spans="2:14" s="4" customFormat="1" x14ac:dyDescent="0.25">
      <c r="B8" s="34"/>
      <c r="C8" s="14"/>
      <c r="D8" s="14"/>
      <c r="E8" s="14"/>
      <c r="F8" s="14"/>
      <c r="G8" s="14"/>
      <c r="H8" s="14"/>
      <c r="I8" s="14"/>
      <c r="J8" s="14"/>
      <c r="K8" s="14"/>
      <c r="L8" s="14"/>
      <c r="M8" s="35"/>
      <c r="N8" s="14"/>
    </row>
    <row r="9" spans="2:14" s="4" customFormat="1" x14ac:dyDescent="0.25">
      <c r="B9" s="34"/>
      <c r="C9" s="14"/>
      <c r="D9" s="14"/>
      <c r="E9" s="14"/>
      <c r="F9" s="14"/>
      <c r="G9" s="14"/>
      <c r="H9" s="14"/>
      <c r="I9" s="14"/>
      <c r="J9" s="14"/>
      <c r="K9" s="14"/>
      <c r="L9" s="14"/>
      <c r="M9" s="35"/>
      <c r="N9" s="14"/>
    </row>
    <row r="10" spans="2:14" s="4" customFormat="1" x14ac:dyDescent="0.25">
      <c r="B10" s="3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5"/>
      <c r="N10" s="14"/>
    </row>
    <row r="11" spans="2:14" s="4" customFormat="1" x14ac:dyDescent="0.25">
      <c r="B11" s="3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5"/>
      <c r="N11" s="14"/>
    </row>
    <row r="12" spans="2:14" s="4" customFormat="1" x14ac:dyDescent="0.25">
      <c r="B12" s="3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5"/>
      <c r="N12" s="14"/>
    </row>
    <row r="13" spans="2:14" s="4" customFormat="1" x14ac:dyDescent="0.25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5"/>
      <c r="N13" s="14"/>
    </row>
    <row r="14" spans="2:14" s="4" customFormat="1" x14ac:dyDescent="0.25">
      <c r="B14" s="3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5"/>
      <c r="N14" s="14"/>
    </row>
    <row r="15" spans="2:14" s="4" customFormat="1" x14ac:dyDescent="0.25">
      <c r="B15" s="3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5"/>
      <c r="N15" s="14"/>
    </row>
    <row r="16" spans="2:14" s="4" customFormat="1" x14ac:dyDescent="0.25">
      <c r="B16" s="3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35"/>
      <c r="N16" s="14"/>
    </row>
    <row r="17" spans="2:14" s="4" customFormat="1" x14ac:dyDescent="0.25">
      <c r="B17" s="3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5"/>
      <c r="N17" s="14"/>
    </row>
    <row r="18" spans="2:14" s="4" customFormat="1" x14ac:dyDescent="0.25">
      <c r="B18" s="3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5"/>
      <c r="N18" s="14"/>
    </row>
    <row r="19" spans="2:14" s="4" customFormat="1" x14ac:dyDescent="0.25">
      <c r="B19" s="3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5"/>
      <c r="N19" s="14"/>
    </row>
    <row r="20" spans="2:14" s="4" customFormat="1" x14ac:dyDescent="0.25">
      <c r="B20" s="3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5"/>
      <c r="N20" s="14"/>
    </row>
    <row r="21" spans="2:14" s="4" customFormat="1" x14ac:dyDescent="0.25">
      <c r="B21" s="3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5"/>
      <c r="N21" s="14"/>
    </row>
    <row r="22" spans="2:14" s="4" customFormat="1" x14ac:dyDescent="0.25">
      <c r="B22" s="3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5"/>
      <c r="N22" s="14"/>
    </row>
    <row r="23" spans="2:14" s="4" customFormat="1" x14ac:dyDescent="0.25">
      <c r="B23" s="3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5"/>
      <c r="N23" s="14"/>
    </row>
    <row r="24" spans="2:14" s="4" customFormat="1" x14ac:dyDescent="0.25">
      <c r="B24" s="180" t="s">
        <v>93</v>
      </c>
      <c r="C24" s="171"/>
      <c r="D24" s="171"/>
      <c r="E24" s="171"/>
      <c r="F24" s="171"/>
      <c r="G24" s="14"/>
      <c r="H24" s="171" t="s">
        <v>94</v>
      </c>
      <c r="I24" s="171"/>
      <c r="J24" s="171"/>
      <c r="K24" s="171"/>
      <c r="L24" s="171"/>
      <c r="M24" s="35"/>
      <c r="N24" s="14"/>
    </row>
    <row r="25" spans="2:14" s="4" customFormat="1" x14ac:dyDescent="0.25">
      <c r="B25" s="3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5"/>
      <c r="N25" s="14"/>
    </row>
    <row r="26" spans="2:14" s="4" customFormat="1" x14ac:dyDescent="0.25">
      <c r="B26" s="3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5"/>
      <c r="N26" s="14"/>
    </row>
    <row r="27" spans="2:14" s="4" customFormat="1" x14ac:dyDescent="0.25">
      <c r="B27" s="3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5"/>
      <c r="N27" s="14"/>
    </row>
    <row r="28" spans="2:14" s="4" customFormat="1" x14ac:dyDescent="0.25">
      <c r="B28" s="3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5"/>
      <c r="N28" s="14"/>
    </row>
    <row r="29" spans="2:14" s="4" customFormat="1" x14ac:dyDescent="0.25">
      <c r="B29" s="3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5"/>
      <c r="N29" s="14"/>
    </row>
    <row r="30" spans="2:14" s="4" customFormat="1" x14ac:dyDescent="0.25">
      <c r="B30" s="3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5"/>
      <c r="N30" s="14"/>
    </row>
    <row r="31" spans="2:14" s="4" customFormat="1" x14ac:dyDescent="0.25">
      <c r="B31" s="3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5"/>
      <c r="N31" s="14"/>
    </row>
    <row r="32" spans="2:14" s="4" customFormat="1" x14ac:dyDescent="0.25">
      <c r="B32" s="3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5"/>
      <c r="N32" s="14"/>
    </row>
    <row r="33" spans="2:14" s="4" customFormat="1" x14ac:dyDescent="0.25">
      <c r="B33" s="3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5"/>
      <c r="N33" s="14"/>
    </row>
    <row r="34" spans="2:14" s="4" customFormat="1" x14ac:dyDescent="0.25">
      <c r="B34" s="3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5"/>
      <c r="N34" s="14"/>
    </row>
    <row r="35" spans="2:14" s="4" customFormat="1" x14ac:dyDescent="0.25">
      <c r="B35" s="3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5"/>
      <c r="N35" s="14"/>
    </row>
    <row r="36" spans="2:14" s="4" customFormat="1" x14ac:dyDescent="0.25">
      <c r="B36" s="3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5"/>
      <c r="N36" s="14"/>
    </row>
    <row r="37" spans="2:14" s="4" customFormat="1" x14ac:dyDescent="0.25">
      <c r="B37" s="3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5"/>
      <c r="N37" s="14"/>
    </row>
    <row r="38" spans="2:14" s="4" customFormat="1" x14ac:dyDescent="0.25">
      <c r="B38" s="3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5"/>
      <c r="N38" s="14"/>
    </row>
    <row r="39" spans="2:14" s="4" customFormat="1" x14ac:dyDescent="0.25">
      <c r="B39" s="3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5"/>
      <c r="N39" s="14"/>
    </row>
    <row r="40" spans="2:14" s="4" customFormat="1" x14ac:dyDescent="0.25">
      <c r="B40" s="3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5"/>
      <c r="N40" s="14"/>
    </row>
    <row r="41" spans="2:14" s="4" customFormat="1" ht="15" customHeight="1" x14ac:dyDescent="0.25">
      <c r="B41" s="180" t="s">
        <v>95</v>
      </c>
      <c r="C41" s="171"/>
      <c r="D41" s="171"/>
      <c r="E41" s="171"/>
      <c r="F41" s="171"/>
      <c r="G41" s="14"/>
      <c r="H41" s="171" t="s">
        <v>96</v>
      </c>
      <c r="I41" s="171"/>
      <c r="J41" s="171"/>
      <c r="K41" s="171"/>
      <c r="L41" s="171"/>
      <c r="M41" s="35"/>
      <c r="N41" s="14"/>
    </row>
    <row r="42" spans="2:14" s="4" customFormat="1" x14ac:dyDescent="0.25">
      <c r="B42" s="3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5"/>
      <c r="N42" s="14"/>
    </row>
    <row r="43" spans="2:14" s="4" customFormat="1" x14ac:dyDescent="0.25">
      <c r="B43" s="3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5"/>
      <c r="N43" s="14"/>
    </row>
    <row r="44" spans="2:14" s="4" customFormat="1" x14ac:dyDescent="0.25">
      <c r="B44" s="3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5"/>
      <c r="N44" s="14"/>
    </row>
    <row r="45" spans="2:14" s="4" customFormat="1" x14ac:dyDescent="0.25">
      <c r="B45" s="3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5"/>
      <c r="N45" s="14"/>
    </row>
    <row r="46" spans="2:14" s="4" customFormat="1" x14ac:dyDescent="0.25">
      <c r="B46" s="3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5"/>
      <c r="N46" s="14"/>
    </row>
    <row r="47" spans="2:14" s="4" customFormat="1" x14ac:dyDescent="0.25">
      <c r="B47" s="3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35"/>
      <c r="N47" s="14"/>
    </row>
    <row r="48" spans="2:14" s="4" customFormat="1" x14ac:dyDescent="0.25">
      <c r="B48" s="3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5"/>
      <c r="N48" s="14"/>
    </row>
    <row r="49" spans="2:14" s="4" customFormat="1" x14ac:dyDescent="0.25">
      <c r="B49" s="3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35"/>
      <c r="N49" s="14"/>
    </row>
    <row r="50" spans="2:14" s="4" customFormat="1" x14ac:dyDescent="0.25">
      <c r="B50" s="3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35"/>
      <c r="N50" s="14"/>
    </row>
    <row r="51" spans="2:14" s="4" customFormat="1" x14ac:dyDescent="0.25">
      <c r="B51" s="3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5"/>
      <c r="N51" s="14"/>
    </row>
    <row r="52" spans="2:14" s="4" customFormat="1" x14ac:dyDescent="0.25">
      <c r="B52" s="3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5"/>
      <c r="N52" s="14"/>
    </row>
    <row r="53" spans="2:14" s="4" customFormat="1" x14ac:dyDescent="0.25">
      <c r="B53" s="3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5"/>
      <c r="N53" s="14"/>
    </row>
    <row r="54" spans="2:14" s="4" customFormat="1" x14ac:dyDescent="0.25">
      <c r="B54" s="3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35"/>
      <c r="N54" s="14"/>
    </row>
    <row r="55" spans="2:14" s="4" customFormat="1" x14ac:dyDescent="0.25">
      <c r="B55" s="3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35"/>
      <c r="N55" s="14"/>
    </row>
    <row r="56" spans="2:14" s="4" customFormat="1" x14ac:dyDescent="0.25">
      <c r="B56" s="3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35"/>
      <c r="N56" s="14"/>
    </row>
    <row r="57" spans="2:14" s="4" customFormat="1" x14ac:dyDescent="0.25">
      <c r="B57" s="3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35"/>
      <c r="N57" s="14"/>
    </row>
    <row r="58" spans="2:14" s="4" customFormat="1" x14ac:dyDescent="0.25">
      <c r="B58" s="3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35"/>
      <c r="N58" s="14"/>
    </row>
    <row r="59" spans="2:14" s="4" customFormat="1" ht="14.45" customHeight="1" x14ac:dyDescent="0.25">
      <c r="B59" s="173" t="s">
        <v>97</v>
      </c>
      <c r="C59" s="174"/>
      <c r="D59" s="174"/>
      <c r="E59" s="174"/>
      <c r="F59" s="174"/>
      <c r="G59" s="17" t="s">
        <v>98</v>
      </c>
      <c r="H59" s="173" t="s">
        <v>99</v>
      </c>
      <c r="I59" s="174"/>
      <c r="J59" s="174"/>
      <c r="K59" s="174"/>
      <c r="L59" s="174"/>
      <c r="M59" s="35"/>
      <c r="N59" s="14"/>
    </row>
    <row r="60" spans="2:14" s="4" customFormat="1" x14ac:dyDescent="0.25">
      <c r="B60" s="3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35"/>
      <c r="N60" s="14"/>
    </row>
    <row r="61" spans="2:14" s="4" customFormat="1" x14ac:dyDescent="0.25">
      <c r="B61" s="3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35"/>
      <c r="N61" s="14"/>
    </row>
    <row r="62" spans="2:14" s="4" customFormat="1" x14ac:dyDescent="0.25">
      <c r="B62" s="3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35"/>
      <c r="N62" s="14"/>
    </row>
    <row r="63" spans="2:14" s="4" customFormat="1" x14ac:dyDescent="0.25">
      <c r="B63" s="3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35"/>
      <c r="N63" s="14"/>
    </row>
    <row r="64" spans="2:14" s="4" customFormat="1" x14ac:dyDescent="0.25">
      <c r="B64" s="3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35"/>
      <c r="N64" s="14"/>
    </row>
    <row r="65" spans="2:14" s="4" customFormat="1" x14ac:dyDescent="0.25">
      <c r="B65" s="3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5"/>
      <c r="N65" s="14"/>
    </row>
    <row r="66" spans="2:14" s="4" customFormat="1" x14ac:dyDescent="0.25">
      <c r="B66" s="3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5"/>
      <c r="N66" s="14"/>
    </row>
    <row r="67" spans="2:14" s="4" customFormat="1" x14ac:dyDescent="0.25">
      <c r="B67" s="3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5"/>
      <c r="N67" s="14"/>
    </row>
    <row r="68" spans="2:14" s="4" customFormat="1" x14ac:dyDescent="0.25">
      <c r="B68" s="3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35"/>
      <c r="N68" s="14"/>
    </row>
    <row r="69" spans="2:14" s="4" customFormat="1" x14ac:dyDescent="0.25">
      <c r="B69" s="3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35"/>
      <c r="N69" s="14"/>
    </row>
    <row r="70" spans="2:14" s="4" customFormat="1" x14ac:dyDescent="0.25">
      <c r="B70" s="3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35"/>
      <c r="N70" s="14"/>
    </row>
    <row r="71" spans="2:14" s="4" customFormat="1" x14ac:dyDescent="0.25">
      <c r="B71" s="3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35"/>
      <c r="N71" s="14"/>
    </row>
    <row r="72" spans="2:14" s="4" customFormat="1" x14ac:dyDescent="0.25">
      <c r="B72" s="3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35"/>
      <c r="N72" s="14"/>
    </row>
    <row r="73" spans="2:14" s="4" customFormat="1" x14ac:dyDescent="0.25">
      <c r="B73" s="3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5"/>
      <c r="N73" s="14"/>
    </row>
    <row r="74" spans="2:14" s="4" customFormat="1" x14ac:dyDescent="0.25">
      <c r="B74" s="3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35"/>
      <c r="N74" s="14"/>
    </row>
    <row r="75" spans="2:14" s="4" customFormat="1" x14ac:dyDescent="0.25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14"/>
    </row>
    <row r="76" spans="2:14" s="4" customFormat="1" x14ac:dyDescent="0.25">
      <c r="B76" s="14"/>
      <c r="C76" s="14"/>
      <c r="D76" s="14"/>
      <c r="E76" s="14"/>
      <c r="F76" s="14"/>
      <c r="G76" s="14"/>
    </row>
    <row r="77" spans="2:14" s="4" customFormat="1" x14ac:dyDescent="0.25">
      <c r="B77" s="14"/>
      <c r="C77" s="14"/>
      <c r="D77" s="14"/>
      <c r="E77" s="14"/>
      <c r="F77" s="14"/>
      <c r="G77" s="14"/>
    </row>
    <row r="78" spans="2:14" s="4" customFormat="1" x14ac:dyDescent="0.25">
      <c r="B78" s="14"/>
      <c r="C78" s="14"/>
      <c r="D78" s="14"/>
      <c r="E78" s="14"/>
      <c r="F78" s="14"/>
      <c r="G78" s="14"/>
    </row>
    <row r="79" spans="2:14" s="4" customFormat="1" x14ac:dyDescent="0.25">
      <c r="B79" s="14"/>
      <c r="C79" s="14"/>
      <c r="D79" s="14"/>
      <c r="E79" s="14"/>
      <c r="F79" s="14"/>
      <c r="G79" s="14"/>
    </row>
    <row r="80" spans="2:14" s="4" customFormat="1" x14ac:dyDescent="0.25">
      <c r="B80" s="1" t="s">
        <v>65</v>
      </c>
      <c r="C80" s="1"/>
      <c r="D80" s="1"/>
      <c r="E80" s="1"/>
      <c r="F80" s="1"/>
      <c r="G80" s="1"/>
    </row>
    <row r="81" spans="2:7" s="4" customFormat="1" x14ac:dyDescent="0.25">
      <c r="B81" s="2"/>
      <c r="C81" s="18">
        <f>'Input Data'!C6</f>
        <v>0</v>
      </c>
      <c r="D81" s="18">
        <f>'Input Data'!D6</f>
        <v>1</v>
      </c>
      <c r="E81" s="18">
        <f>'Input Data'!E6</f>
        <v>2</v>
      </c>
      <c r="F81" s="18">
        <f>'Input Data'!F6</f>
        <v>3</v>
      </c>
      <c r="G81" s="18">
        <f>'Input Data'!G6</f>
        <v>4</v>
      </c>
    </row>
    <row r="82" spans="2:7" s="4" customFormat="1" ht="14.45" customHeight="1" x14ac:dyDescent="0.25">
      <c r="B82" s="3" t="s">
        <v>100</v>
      </c>
      <c r="C82" s="43">
        <f>'Input Data'!C8</f>
        <v>0</v>
      </c>
      <c r="D82" s="43">
        <f>'Input Data'!D8</f>
        <v>0</v>
      </c>
      <c r="E82" s="43">
        <f>'Input Data'!E8</f>
        <v>0</v>
      </c>
      <c r="F82" s="43">
        <f>'Input Data'!F8</f>
        <v>0</v>
      </c>
      <c r="G82" s="43">
        <f>'Input Data'!G8</f>
        <v>0</v>
      </c>
    </row>
    <row r="83" spans="2:7" s="4" customFormat="1" x14ac:dyDescent="0.25">
      <c r="B83" s="3" t="s">
        <v>101</v>
      </c>
      <c r="C83" s="43">
        <f>'Input Data'!C9</f>
        <v>0</v>
      </c>
      <c r="D83" s="43">
        <f>'Input Data'!D9</f>
        <v>0</v>
      </c>
      <c r="E83" s="43">
        <f>'Input Data'!E9</f>
        <v>0</v>
      </c>
      <c r="F83" s="43">
        <f>'Input Data'!F9</f>
        <v>0</v>
      </c>
      <c r="G83" s="43">
        <f>'Input Data'!G9</f>
        <v>0</v>
      </c>
    </row>
    <row r="84" spans="2:7" s="4" customFormat="1" x14ac:dyDescent="0.25">
      <c r="B84" s="3" t="s">
        <v>11</v>
      </c>
      <c r="C84" s="43">
        <f>'Input Data'!C10</f>
        <v>0</v>
      </c>
      <c r="D84" s="43">
        <f>'Input Data'!D10</f>
        <v>0</v>
      </c>
      <c r="E84" s="43">
        <f>'Input Data'!E10</f>
        <v>0</v>
      </c>
      <c r="F84" s="43">
        <f>'Input Data'!F10</f>
        <v>0</v>
      </c>
      <c r="G84" s="43">
        <f>'Input Data'!G10</f>
        <v>0</v>
      </c>
    </row>
    <row r="85" spans="2:7" s="4" customFormat="1" x14ac:dyDescent="0.25">
      <c r="B85" s="4" t="s">
        <v>102</v>
      </c>
      <c r="C85" s="48">
        <f>SUM(C82:C84)</f>
        <v>0</v>
      </c>
      <c r="D85" s="48">
        <f t="shared" ref="D85:G85" si="0">SUM(D82:D84)</f>
        <v>0</v>
      </c>
      <c r="E85" s="48">
        <f t="shared" si="0"/>
        <v>0</v>
      </c>
      <c r="F85" s="48">
        <f t="shared" si="0"/>
        <v>0</v>
      </c>
      <c r="G85" s="48">
        <f t="shared" si="0"/>
        <v>0</v>
      </c>
    </row>
    <row r="86" spans="2:7" s="4" customFormat="1" x14ac:dyDescent="0.25">
      <c r="B86" s="3" t="s">
        <v>103</v>
      </c>
      <c r="C86" s="43">
        <f>C83+C84</f>
        <v>0</v>
      </c>
      <c r="D86" s="43">
        <f t="shared" ref="D86:G86" si="1">D83+D84</f>
        <v>0</v>
      </c>
      <c r="E86" s="43">
        <f t="shared" si="1"/>
        <v>0</v>
      </c>
      <c r="F86" s="43">
        <f t="shared" si="1"/>
        <v>0</v>
      </c>
      <c r="G86" s="43">
        <f t="shared" si="1"/>
        <v>0</v>
      </c>
    </row>
    <row r="87" spans="2:7" s="4" customFormat="1" x14ac:dyDescent="0.25">
      <c r="B87" s="20" t="s">
        <v>26</v>
      </c>
      <c r="C87" s="43">
        <f>'Input Data'!C19</f>
        <v>0</v>
      </c>
      <c r="D87" s="43">
        <f>'Input Data'!D19</f>
        <v>0</v>
      </c>
      <c r="E87" s="43">
        <f>'Input Data'!E19</f>
        <v>0</v>
      </c>
      <c r="F87" s="43">
        <f>'Input Data'!F19</f>
        <v>0</v>
      </c>
      <c r="G87" s="43">
        <f>'Input Data'!G19</f>
        <v>0</v>
      </c>
    </row>
    <row r="88" spans="2:7" s="4" customFormat="1" x14ac:dyDescent="0.25">
      <c r="B88" s="20" t="s">
        <v>28</v>
      </c>
      <c r="C88" s="43">
        <f>'Input Data'!C20</f>
        <v>0</v>
      </c>
      <c r="D88" s="43">
        <f>'Input Data'!D20</f>
        <v>0</v>
      </c>
      <c r="E88" s="43">
        <f>'Input Data'!E20</f>
        <v>0</v>
      </c>
      <c r="F88" s="43">
        <f>'Input Data'!F20</f>
        <v>0</v>
      </c>
      <c r="G88" s="43">
        <f>'Input Data'!G20</f>
        <v>0</v>
      </c>
    </row>
    <row r="89" spans="2:7" s="4" customFormat="1" x14ac:dyDescent="0.25">
      <c r="B89" s="20" t="s">
        <v>30</v>
      </c>
      <c r="C89" s="43">
        <f>'Input Data'!C21</f>
        <v>0</v>
      </c>
      <c r="D89" s="43">
        <f>'Input Data'!D21</f>
        <v>0</v>
      </c>
      <c r="E89" s="43">
        <f>'Input Data'!E21</f>
        <v>0</v>
      </c>
      <c r="F89" s="43">
        <f>'Input Data'!F21</f>
        <v>0</v>
      </c>
      <c r="G89" s="43">
        <f>'Input Data'!G21</f>
        <v>0</v>
      </c>
    </row>
    <row r="90" spans="2:7" s="4" customFormat="1" x14ac:dyDescent="0.25">
      <c r="B90" s="19" t="s">
        <v>104</v>
      </c>
      <c r="C90" s="49">
        <f>SUM(C87:C89)</f>
        <v>0</v>
      </c>
      <c r="D90" s="49">
        <f t="shared" ref="D90:G90" si="2">SUM(D87:D89)</f>
        <v>0</v>
      </c>
      <c r="E90" s="49">
        <f t="shared" si="2"/>
        <v>0</v>
      </c>
      <c r="F90" s="49">
        <f t="shared" si="2"/>
        <v>0</v>
      </c>
      <c r="G90" s="49">
        <f t="shared" si="2"/>
        <v>0</v>
      </c>
    </row>
    <row r="91" spans="2:7" s="4" customFormat="1" x14ac:dyDescent="0.25">
      <c r="B91" s="20" t="s">
        <v>105</v>
      </c>
      <c r="C91" s="44" t="e">
        <f>C87/C$82</f>
        <v>#DIV/0!</v>
      </c>
      <c r="D91" s="44" t="e">
        <f t="shared" ref="D91:G91" si="3">D87/D$82</f>
        <v>#DIV/0!</v>
      </c>
      <c r="E91" s="44" t="e">
        <f t="shared" si="3"/>
        <v>#DIV/0!</v>
      </c>
      <c r="F91" s="44" t="e">
        <f t="shared" si="3"/>
        <v>#DIV/0!</v>
      </c>
      <c r="G91" s="44" t="e">
        <f t="shared" si="3"/>
        <v>#DIV/0!</v>
      </c>
    </row>
    <row r="92" spans="2:7" s="4" customFormat="1" x14ac:dyDescent="0.25">
      <c r="B92" s="20" t="s">
        <v>106</v>
      </c>
      <c r="C92" s="44" t="e">
        <f t="shared" ref="C92:G94" si="4">C88/C$82</f>
        <v>#DIV/0!</v>
      </c>
      <c r="D92" s="44" t="e">
        <f t="shared" si="4"/>
        <v>#DIV/0!</v>
      </c>
      <c r="E92" s="44" t="e">
        <f t="shared" si="4"/>
        <v>#DIV/0!</v>
      </c>
      <c r="F92" s="44" t="e">
        <f t="shared" si="4"/>
        <v>#DIV/0!</v>
      </c>
      <c r="G92" s="44" t="e">
        <f t="shared" si="4"/>
        <v>#DIV/0!</v>
      </c>
    </row>
    <row r="93" spans="2:7" s="4" customFormat="1" x14ac:dyDescent="0.25">
      <c r="B93" s="20" t="s">
        <v>107</v>
      </c>
      <c r="C93" s="44" t="e">
        <f t="shared" si="4"/>
        <v>#DIV/0!</v>
      </c>
      <c r="D93" s="44" t="e">
        <f t="shared" si="4"/>
        <v>#DIV/0!</v>
      </c>
      <c r="E93" s="44" t="e">
        <f t="shared" si="4"/>
        <v>#DIV/0!</v>
      </c>
      <c r="F93" s="44" t="e">
        <f t="shared" si="4"/>
        <v>#DIV/0!</v>
      </c>
      <c r="G93" s="44" t="e">
        <f t="shared" si="4"/>
        <v>#DIV/0!</v>
      </c>
    </row>
    <row r="94" spans="2:7" s="4" customFormat="1" x14ac:dyDescent="0.25">
      <c r="B94" s="19" t="s">
        <v>108</v>
      </c>
      <c r="C94" s="44" t="e">
        <f t="shared" si="4"/>
        <v>#DIV/0!</v>
      </c>
      <c r="D94" s="44" t="e">
        <f t="shared" si="4"/>
        <v>#DIV/0!</v>
      </c>
      <c r="E94" s="44" t="e">
        <f t="shared" si="4"/>
        <v>#DIV/0!</v>
      </c>
      <c r="F94" s="44" t="e">
        <f t="shared" si="4"/>
        <v>#DIV/0!</v>
      </c>
      <c r="G94" s="44" t="e">
        <f t="shared" si="4"/>
        <v>#DIV/0!</v>
      </c>
    </row>
    <row r="95" spans="2:7" s="4" customFormat="1" x14ac:dyDescent="0.25">
      <c r="B95" s="19" t="s">
        <v>109</v>
      </c>
      <c r="C95" s="49">
        <f>C82-C90</f>
        <v>0</v>
      </c>
      <c r="D95" s="49">
        <f t="shared" ref="D95:G95" si="5">D82-D90</f>
        <v>0</v>
      </c>
      <c r="E95" s="49">
        <f t="shared" si="5"/>
        <v>0</v>
      </c>
      <c r="F95" s="49">
        <f t="shared" si="5"/>
        <v>0</v>
      </c>
      <c r="G95" s="49">
        <f t="shared" si="5"/>
        <v>0</v>
      </c>
    </row>
    <row r="96" spans="2:7" s="4" customFormat="1" x14ac:dyDescent="0.25">
      <c r="B96" s="19" t="s">
        <v>110</v>
      </c>
      <c r="C96" s="44" t="e">
        <f>C95/C82</f>
        <v>#DIV/0!</v>
      </c>
      <c r="D96" s="44" t="e">
        <f t="shared" ref="D96:G96" si="6">D95/D82</f>
        <v>#DIV/0!</v>
      </c>
      <c r="E96" s="44" t="e">
        <f t="shared" si="6"/>
        <v>#DIV/0!</v>
      </c>
      <c r="F96" s="44" t="e">
        <f t="shared" si="6"/>
        <v>#DIV/0!</v>
      </c>
      <c r="G96" s="44" t="e">
        <f t="shared" si="6"/>
        <v>#DIV/0!</v>
      </c>
    </row>
    <row r="97" spans="2:7" s="4" customFormat="1" x14ac:dyDescent="0.25">
      <c r="B97" s="14"/>
      <c r="C97" s="44"/>
      <c r="D97" s="44"/>
      <c r="E97" s="44"/>
      <c r="F97" s="44"/>
      <c r="G97" s="44"/>
    </row>
    <row r="98" spans="2:7" s="4" customFormat="1" x14ac:dyDescent="0.25">
      <c r="B98" s="50" t="s">
        <v>32</v>
      </c>
      <c r="C98" s="43">
        <f>'Input Data'!C22</f>
        <v>0</v>
      </c>
      <c r="D98" s="43">
        <f>'Input Data'!D22</f>
        <v>0</v>
      </c>
      <c r="E98" s="43">
        <f>'Input Data'!E22</f>
        <v>0</v>
      </c>
      <c r="F98" s="43">
        <f>'Input Data'!F22</f>
        <v>0</v>
      </c>
      <c r="G98" s="43">
        <f>'Input Data'!G22</f>
        <v>0</v>
      </c>
    </row>
    <row r="99" spans="2:7" s="4" customFormat="1" x14ac:dyDescent="0.25">
      <c r="B99" s="22" t="s">
        <v>33</v>
      </c>
      <c r="C99" s="43">
        <f>'Input Data'!C23</f>
        <v>0</v>
      </c>
      <c r="D99" s="43">
        <f>'Input Data'!D23</f>
        <v>0</v>
      </c>
      <c r="E99" s="43">
        <f>'Input Data'!E23</f>
        <v>0</v>
      </c>
      <c r="F99" s="43">
        <f>'Input Data'!F23</f>
        <v>0</v>
      </c>
      <c r="G99" s="43">
        <f>'Input Data'!G23</f>
        <v>0</v>
      </c>
    </row>
    <row r="100" spans="2:7" s="4" customFormat="1" x14ac:dyDescent="0.25">
      <c r="B100" s="22" t="s">
        <v>34</v>
      </c>
      <c r="C100" s="43">
        <f>'Input Data'!C24</f>
        <v>0</v>
      </c>
      <c r="D100" s="43">
        <f>'Input Data'!D24</f>
        <v>0</v>
      </c>
      <c r="E100" s="43">
        <f>'Input Data'!E24</f>
        <v>0</v>
      </c>
      <c r="F100" s="43">
        <f>'Input Data'!F24</f>
        <v>0</v>
      </c>
      <c r="G100" s="43">
        <f>'Input Data'!G24</f>
        <v>0</v>
      </c>
    </row>
    <row r="101" spans="2:7" s="4" customFormat="1" x14ac:dyDescent="0.25">
      <c r="B101" s="22" t="s">
        <v>111</v>
      </c>
      <c r="C101" s="49">
        <f>SUM(C98:C100)</f>
        <v>0</v>
      </c>
      <c r="D101" s="49">
        <f t="shared" ref="D101:G101" si="7">SUM(D98:D100)</f>
        <v>0</v>
      </c>
      <c r="E101" s="49">
        <f t="shared" si="7"/>
        <v>0</v>
      </c>
      <c r="F101" s="49">
        <f t="shared" si="7"/>
        <v>0</v>
      </c>
      <c r="G101" s="49">
        <f t="shared" si="7"/>
        <v>0</v>
      </c>
    </row>
    <row r="102" spans="2:7" s="4" customFormat="1" x14ac:dyDescent="0.25">
      <c r="B102" s="50" t="s">
        <v>112</v>
      </c>
      <c r="C102" s="44" t="e">
        <f>C98/C$83</f>
        <v>#DIV/0!</v>
      </c>
      <c r="D102" s="44" t="e">
        <f t="shared" ref="D102:G102" si="8">D98/D$83</f>
        <v>#DIV/0!</v>
      </c>
      <c r="E102" s="44" t="e">
        <f t="shared" si="8"/>
        <v>#DIV/0!</v>
      </c>
      <c r="F102" s="44" t="e">
        <f t="shared" si="8"/>
        <v>#DIV/0!</v>
      </c>
      <c r="G102" s="44" t="e">
        <f t="shared" si="8"/>
        <v>#DIV/0!</v>
      </c>
    </row>
    <row r="103" spans="2:7" s="4" customFormat="1" x14ac:dyDescent="0.25">
      <c r="B103" s="22" t="s">
        <v>113</v>
      </c>
      <c r="C103" s="44" t="e">
        <f>C99/C$83</f>
        <v>#DIV/0!</v>
      </c>
      <c r="D103" s="44" t="e">
        <f t="shared" ref="D103:G103" si="9">D99/D$83</f>
        <v>#DIV/0!</v>
      </c>
      <c r="E103" s="44" t="e">
        <f t="shared" si="9"/>
        <v>#DIV/0!</v>
      </c>
      <c r="F103" s="44" t="e">
        <f t="shared" si="9"/>
        <v>#DIV/0!</v>
      </c>
      <c r="G103" s="44" t="e">
        <f t="shared" si="9"/>
        <v>#DIV/0!</v>
      </c>
    </row>
    <row r="104" spans="2:7" s="4" customFormat="1" x14ac:dyDescent="0.25">
      <c r="B104" s="22" t="s">
        <v>114</v>
      </c>
      <c r="C104" s="44" t="e">
        <f>C100/C$83</f>
        <v>#DIV/0!</v>
      </c>
      <c r="D104" s="44" t="e">
        <f t="shared" ref="D104:G104" si="10">D100/D$83</f>
        <v>#DIV/0!</v>
      </c>
      <c r="E104" s="44" t="e">
        <f t="shared" si="10"/>
        <v>#DIV/0!</v>
      </c>
      <c r="F104" s="44" t="e">
        <f t="shared" si="10"/>
        <v>#DIV/0!</v>
      </c>
      <c r="G104" s="44" t="e">
        <f t="shared" si="10"/>
        <v>#DIV/0!</v>
      </c>
    </row>
    <row r="105" spans="2:7" s="4" customFormat="1" x14ac:dyDescent="0.25">
      <c r="B105" s="22" t="s">
        <v>115</v>
      </c>
      <c r="C105" s="44" t="e">
        <f>C101/C$83</f>
        <v>#DIV/0!</v>
      </c>
      <c r="D105" s="44" t="e">
        <f t="shared" ref="D105:G105" si="11">D101/D$83</f>
        <v>#DIV/0!</v>
      </c>
      <c r="E105" s="44" t="e">
        <f t="shared" si="11"/>
        <v>#DIV/0!</v>
      </c>
      <c r="F105" s="44" t="e">
        <f t="shared" si="11"/>
        <v>#DIV/0!</v>
      </c>
      <c r="G105" s="44" t="e">
        <f t="shared" si="11"/>
        <v>#DIV/0!</v>
      </c>
    </row>
    <row r="106" spans="2:7" s="4" customFormat="1" x14ac:dyDescent="0.25">
      <c r="B106" s="19" t="s">
        <v>116</v>
      </c>
      <c r="C106" s="49">
        <f>C84+C83-C101</f>
        <v>0</v>
      </c>
      <c r="D106" s="49">
        <f t="shared" ref="D106:G106" si="12">D84+D83-D101</f>
        <v>0</v>
      </c>
      <c r="E106" s="49">
        <f t="shared" si="12"/>
        <v>0</v>
      </c>
      <c r="F106" s="49">
        <f t="shared" si="12"/>
        <v>0</v>
      </c>
      <c r="G106" s="49">
        <f t="shared" si="12"/>
        <v>0</v>
      </c>
    </row>
    <row r="107" spans="2:7" s="4" customFormat="1" x14ac:dyDescent="0.25">
      <c r="B107" s="19" t="s">
        <v>117</v>
      </c>
      <c r="C107" s="44" t="e">
        <f>C106/(C83+C84)</f>
        <v>#DIV/0!</v>
      </c>
      <c r="D107" s="44" t="e">
        <f t="shared" ref="D107:G107" si="13">D106/(D83+D84)</f>
        <v>#DIV/0!</v>
      </c>
      <c r="E107" s="44" t="e">
        <f t="shared" si="13"/>
        <v>#DIV/0!</v>
      </c>
      <c r="F107" s="44" t="e">
        <f t="shared" si="13"/>
        <v>#DIV/0!</v>
      </c>
      <c r="G107" s="44" t="e">
        <f t="shared" si="13"/>
        <v>#DIV/0!</v>
      </c>
    </row>
    <row r="108" spans="2:7" s="4" customFormat="1" x14ac:dyDescent="0.25">
      <c r="B108" s="3" t="s">
        <v>118</v>
      </c>
      <c r="C108" s="49">
        <f>C85-C90-C101</f>
        <v>0</v>
      </c>
      <c r="D108" s="49">
        <f t="shared" ref="D108:G108" si="14">D85-D90-D101</f>
        <v>0</v>
      </c>
      <c r="E108" s="49">
        <f t="shared" si="14"/>
        <v>0</v>
      </c>
      <c r="F108" s="49">
        <f t="shared" si="14"/>
        <v>0</v>
      </c>
      <c r="G108" s="49">
        <f t="shared" si="14"/>
        <v>0</v>
      </c>
    </row>
    <row r="109" spans="2:7" s="4" customFormat="1" x14ac:dyDescent="0.25">
      <c r="B109" s="3" t="s">
        <v>119</v>
      </c>
      <c r="C109" s="46" t="e">
        <f>C108/C85</f>
        <v>#DIV/0!</v>
      </c>
      <c r="D109" s="46" t="e">
        <f t="shared" ref="D109:G109" si="15">D108/D85</f>
        <v>#DIV/0!</v>
      </c>
      <c r="E109" s="46" t="e">
        <f t="shared" si="15"/>
        <v>#DIV/0!</v>
      </c>
      <c r="F109" s="46" t="e">
        <f t="shared" si="15"/>
        <v>#DIV/0!</v>
      </c>
      <c r="G109" s="46" t="e">
        <f t="shared" si="15"/>
        <v>#DIV/0!</v>
      </c>
    </row>
    <row r="110" spans="2:7" s="4" customFormat="1" x14ac:dyDescent="0.25"/>
    <row r="111" spans="2:7" s="4" customFormat="1" x14ac:dyDescent="0.25">
      <c r="B111" s="4" t="s">
        <v>120</v>
      </c>
      <c r="C111" s="48">
        <f>C87+C98</f>
        <v>0</v>
      </c>
      <c r="D111" s="48">
        <f t="shared" ref="D111:G111" si="16">D87+D98</f>
        <v>0</v>
      </c>
      <c r="E111" s="48">
        <f t="shared" si="16"/>
        <v>0</v>
      </c>
      <c r="F111" s="48">
        <f t="shared" si="16"/>
        <v>0</v>
      </c>
      <c r="G111" s="48">
        <f t="shared" si="16"/>
        <v>0</v>
      </c>
    </row>
    <row r="112" spans="2:7" s="4" customFormat="1" x14ac:dyDescent="0.25">
      <c r="B112" s="4" t="s">
        <v>121</v>
      </c>
      <c r="C112" s="48">
        <f t="shared" ref="C112:G113" si="17">C88+C99</f>
        <v>0</v>
      </c>
      <c r="D112" s="48">
        <f t="shared" si="17"/>
        <v>0</v>
      </c>
      <c r="E112" s="48">
        <f t="shared" si="17"/>
        <v>0</v>
      </c>
      <c r="F112" s="48">
        <f t="shared" si="17"/>
        <v>0</v>
      </c>
      <c r="G112" s="48">
        <f t="shared" si="17"/>
        <v>0</v>
      </c>
    </row>
    <row r="113" spans="1:13" s="4" customFormat="1" x14ac:dyDescent="0.25">
      <c r="B113" s="4" t="s">
        <v>122</v>
      </c>
      <c r="C113" s="48">
        <f t="shared" si="17"/>
        <v>0</v>
      </c>
      <c r="D113" s="48">
        <f t="shared" si="17"/>
        <v>0</v>
      </c>
      <c r="E113" s="48">
        <f t="shared" si="17"/>
        <v>0</v>
      </c>
      <c r="F113" s="48">
        <f t="shared" si="17"/>
        <v>0</v>
      </c>
      <c r="G113" s="48">
        <f t="shared" si="17"/>
        <v>0</v>
      </c>
    </row>
    <row r="114" spans="1:13" s="4" customFormat="1" x14ac:dyDescent="0.25"/>
    <row r="115" spans="1:13" s="4" customFormat="1" x14ac:dyDescent="0.25"/>
    <row r="116" spans="1:13" s="4" customFormat="1" x14ac:dyDescent="0.25"/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</sheetData>
  <sheetProtection selectLockedCells="1" selectUnlockedCells="1"/>
  <mergeCells count="10">
    <mergeCell ref="B59:F59"/>
    <mergeCell ref="H59:L59"/>
    <mergeCell ref="B5:M5"/>
    <mergeCell ref="H24:L24"/>
    <mergeCell ref="B2:F3"/>
    <mergeCell ref="B7:F7"/>
    <mergeCell ref="H7:L7"/>
    <mergeCell ref="B24:F24"/>
    <mergeCell ref="B41:F41"/>
    <mergeCell ref="H41:L41"/>
  </mergeCells>
  <pageMargins left="0.7" right="0.7" top="0.75" bottom="0.75" header="0.3" footer="0.3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360-F025-4E65-8028-04CF7C381370}">
  <dimension ref="B1:O72"/>
  <sheetViews>
    <sheetView showGridLines="0" zoomScale="85" zoomScaleNormal="85" workbookViewId="0"/>
  </sheetViews>
  <sheetFormatPr defaultRowHeight="15" x14ac:dyDescent="0.25"/>
  <cols>
    <col min="2" max="2" width="20.7109375" customWidth="1"/>
    <col min="3" max="3" width="14" customWidth="1"/>
    <col min="4" max="4" width="13" customWidth="1"/>
    <col min="5" max="5" width="14.85546875" customWidth="1"/>
    <col min="6" max="6" width="13.42578125" customWidth="1"/>
    <col min="7" max="7" width="18.28515625" customWidth="1"/>
    <col min="8" max="8" width="14.7109375" customWidth="1"/>
    <col min="10" max="10" width="14.5703125" customWidth="1"/>
  </cols>
  <sheetData>
    <row r="1" spans="2:15" s="4" customFormat="1" ht="15.75" thickBot="1" x14ac:dyDescent="0.3"/>
    <row r="2" spans="2:15" s="4" customFormat="1" ht="15.75" thickBot="1" x14ac:dyDescent="0.3">
      <c r="B2" s="1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s="4" customFormat="1" ht="14.45" customHeight="1" x14ac:dyDescent="0.25">
      <c r="B3" s="163" t="s">
        <v>123</v>
      </c>
      <c r="C3" s="164"/>
      <c r="D3" s="164"/>
      <c r="E3" s="164"/>
      <c r="F3" s="164"/>
      <c r="G3" s="164"/>
      <c r="H3" s="39"/>
      <c r="I3" s="53"/>
      <c r="J3" s="53"/>
      <c r="K3" s="53"/>
      <c r="L3" s="53"/>
      <c r="M3" s="53"/>
      <c r="N3" s="53"/>
      <c r="O3" s="54"/>
    </row>
    <row r="4" spans="2:15" s="4" customFormat="1" ht="14.45" customHeight="1" x14ac:dyDescent="0.25">
      <c r="B4" s="165"/>
      <c r="C4" s="166"/>
      <c r="D4" s="166"/>
      <c r="E4" s="166"/>
      <c r="F4" s="166"/>
      <c r="G4" s="166"/>
      <c r="H4" s="40"/>
      <c r="I4" s="55"/>
      <c r="J4" s="55"/>
      <c r="K4" s="55"/>
      <c r="L4" s="55"/>
      <c r="M4" s="55"/>
      <c r="N4" s="55"/>
      <c r="O4" s="56"/>
    </row>
    <row r="5" spans="2:15" s="4" customFormat="1" ht="14.45" customHeight="1" x14ac:dyDescent="0.25">
      <c r="B5" s="165"/>
      <c r="C5" s="166"/>
      <c r="D5" s="166"/>
      <c r="E5" s="166"/>
      <c r="F5" s="166"/>
      <c r="G5" s="166"/>
      <c r="H5" s="40"/>
      <c r="I5" s="55"/>
      <c r="J5" s="55"/>
      <c r="K5" s="55"/>
      <c r="L5" s="55"/>
      <c r="M5" s="55"/>
      <c r="N5" s="55"/>
      <c r="O5" s="56"/>
    </row>
    <row r="6" spans="2:15" s="4" customFormat="1" ht="14.45" customHeight="1" x14ac:dyDescent="0.25">
      <c r="B6" s="165"/>
      <c r="C6" s="166"/>
      <c r="D6" s="166"/>
      <c r="E6" s="166"/>
      <c r="F6" s="166"/>
      <c r="G6" s="166"/>
      <c r="H6" s="40"/>
      <c r="I6" s="55"/>
      <c r="J6" s="55"/>
      <c r="K6" s="55"/>
      <c r="L6" s="55"/>
      <c r="M6" s="55"/>
      <c r="N6" s="55"/>
      <c r="O6" s="56"/>
    </row>
    <row r="7" spans="2:15" s="4" customFormat="1" ht="14.45" customHeight="1" x14ac:dyDescent="0.25">
      <c r="B7" s="165"/>
      <c r="C7" s="166"/>
      <c r="D7" s="166"/>
      <c r="E7" s="166"/>
      <c r="F7" s="166"/>
      <c r="G7" s="166"/>
      <c r="H7" s="40"/>
      <c r="I7" s="55"/>
      <c r="J7" s="55"/>
      <c r="K7" s="55"/>
      <c r="L7" s="55"/>
      <c r="M7" s="55"/>
      <c r="N7" s="55"/>
      <c r="O7" s="56"/>
    </row>
    <row r="8" spans="2:15" s="4" customFormat="1" ht="16.89999999999999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"/>
    </row>
    <row r="9" spans="2:15" s="4" customFormat="1" x14ac:dyDescent="0.25">
      <c r="B9" s="181" t="s">
        <v>90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2:15" s="4" customFormat="1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8"/>
    </row>
    <row r="11" spans="2:15" s="4" customFormat="1" x14ac:dyDescent="0.25">
      <c r="B11" s="184" t="s">
        <v>124</v>
      </c>
      <c r="C11" s="185"/>
      <c r="D11" s="185"/>
      <c r="E11" s="185"/>
      <c r="F11" s="185"/>
      <c r="G11" s="14"/>
      <c r="H11" s="184" t="s">
        <v>125</v>
      </c>
      <c r="I11" s="185"/>
      <c r="J11" s="185"/>
      <c r="K11" s="185"/>
      <c r="L11" s="185"/>
      <c r="M11" s="185"/>
      <c r="N11" s="185"/>
      <c r="O11" s="8"/>
    </row>
    <row r="12" spans="2:15" s="4" customFormat="1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8"/>
    </row>
    <row r="13" spans="2:15" s="4" customFormat="1" x14ac:dyDescent="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8"/>
    </row>
    <row r="14" spans="2:15" s="4" customFormat="1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"/>
    </row>
    <row r="15" spans="2:15" s="4" customFormat="1" x14ac:dyDescent="0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</row>
    <row r="16" spans="2:15" s="4" customFormat="1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"/>
    </row>
    <row r="17" spans="2:15" s="4" customFormat="1" x14ac:dyDescent="0.2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8"/>
    </row>
    <row r="18" spans="2:15" s="4" customFormat="1" x14ac:dyDescent="0.2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8"/>
    </row>
    <row r="19" spans="2:15" s="4" customFormat="1" x14ac:dyDescent="0.2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"/>
    </row>
    <row r="20" spans="2:15" s="4" customForma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8"/>
    </row>
    <row r="21" spans="2:15" s="4" customFormat="1" x14ac:dyDescent="0.25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/>
    </row>
    <row r="22" spans="2:15" s="4" customFormat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"/>
    </row>
    <row r="23" spans="2:15" s="4" customFormat="1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/>
    </row>
    <row r="24" spans="2:15" s="4" customFormat="1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/>
    </row>
    <row r="25" spans="2:15" s="4" customFormat="1" x14ac:dyDescent="0.25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/>
    </row>
    <row r="26" spans="2:15" s="4" customFormat="1" x14ac:dyDescent="0.2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</row>
    <row r="27" spans="2:15" s="4" customFormat="1" x14ac:dyDescent="0.2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8"/>
    </row>
    <row r="28" spans="2:15" s="4" customFormat="1" x14ac:dyDescent="0.2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8"/>
    </row>
    <row r="29" spans="2:15" s="4" customFormat="1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8"/>
    </row>
    <row r="30" spans="2:15" s="4" customFormat="1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</row>
    <row r="31" spans="2:15" s="4" customFormat="1" x14ac:dyDescent="0.25">
      <c r="B31" s="184" t="s">
        <v>126</v>
      </c>
      <c r="C31" s="186"/>
      <c r="D31" s="186"/>
      <c r="E31" s="186"/>
      <c r="F31" s="186"/>
      <c r="G31" s="29"/>
      <c r="H31" s="184" t="s">
        <v>127</v>
      </c>
      <c r="I31" s="186"/>
      <c r="J31" s="186"/>
      <c r="K31" s="186"/>
      <c r="L31" s="186"/>
      <c r="M31" s="186"/>
      <c r="N31" s="186"/>
      <c r="O31" s="42"/>
    </row>
    <row r="32" spans="2:15" s="4" customFormat="1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8"/>
    </row>
    <row r="33" spans="2:15" s="4" customFormat="1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8"/>
    </row>
    <row r="34" spans="2:15" s="4" customFormat="1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</row>
    <row r="35" spans="2:15" s="4" customFormat="1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8"/>
    </row>
    <row r="36" spans="2:15" s="4" customForma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8"/>
    </row>
    <row r="37" spans="2:15" s="4" customFormat="1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8"/>
    </row>
    <row r="38" spans="2:15" s="4" customFormat="1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8"/>
    </row>
    <row r="39" spans="2:15" s="4" customFormat="1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8"/>
    </row>
    <row r="40" spans="2:15" s="4" customFormat="1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8"/>
    </row>
    <row r="41" spans="2:15" s="4" customFormat="1" x14ac:dyDescent="0.2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8"/>
    </row>
    <row r="42" spans="2:15" s="4" customFormat="1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8"/>
    </row>
    <row r="43" spans="2:15" s="4" customFormat="1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8"/>
    </row>
    <row r="44" spans="2:15" s="4" customFormat="1" x14ac:dyDescent="0.2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8"/>
    </row>
    <row r="45" spans="2:15" s="4" customFormat="1" x14ac:dyDescent="0.2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8"/>
    </row>
    <row r="46" spans="2:15" s="4" customFormat="1" x14ac:dyDescent="0.2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8"/>
    </row>
    <row r="47" spans="2:15" s="4" customForma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8"/>
    </row>
    <row r="48" spans="2:15" s="4" customFormat="1" x14ac:dyDescent="0.2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8"/>
    </row>
    <row r="49" spans="2:15" s="4" customFormat="1" ht="15.75" thickBot="1" x14ac:dyDescent="0.3"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2:15" s="4" customForma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s="4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s="4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s="4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s="4" customFormat="1" x14ac:dyDescent="0.25">
      <c r="B54" s="1" t="s">
        <v>65</v>
      </c>
      <c r="C54" s="1"/>
      <c r="D54" s="1"/>
      <c r="E54" s="1"/>
      <c r="F54" s="1"/>
      <c r="G54" s="1"/>
      <c r="H54" s="14"/>
      <c r="I54" s="14"/>
      <c r="J54" s="14"/>
      <c r="K54" s="14"/>
      <c r="L54" s="14"/>
      <c r="M54" s="14"/>
      <c r="N54" s="14"/>
      <c r="O54" s="14"/>
    </row>
    <row r="55" spans="2:15" s="4" customFormat="1" x14ac:dyDescent="0.25">
      <c r="B55" s="2"/>
      <c r="C55" s="18">
        <f>'Input Data'!C6</f>
        <v>0</v>
      </c>
      <c r="D55" s="18">
        <f>'Input Data'!D6</f>
        <v>1</v>
      </c>
      <c r="E55" s="18">
        <f>'Input Data'!E6</f>
        <v>2</v>
      </c>
      <c r="F55" s="18">
        <f>'Input Data'!F6</f>
        <v>3</v>
      </c>
      <c r="G55" s="18">
        <f>'Input Data'!G6</f>
        <v>4</v>
      </c>
      <c r="H55" s="14"/>
      <c r="I55" s="14"/>
      <c r="J55" s="14"/>
      <c r="K55" s="14"/>
      <c r="L55" s="14"/>
      <c r="M55" s="14"/>
      <c r="N55" s="14"/>
      <c r="O55" s="14"/>
    </row>
    <row r="56" spans="2:15" s="4" customFormat="1" x14ac:dyDescent="0.25">
      <c r="B56" s="3" t="s">
        <v>35</v>
      </c>
      <c r="C56" s="43">
        <f>'Input Data'!C11</f>
        <v>0</v>
      </c>
      <c r="D56" s="43">
        <f>'Input Data'!D11</f>
        <v>0</v>
      </c>
      <c r="E56" s="43">
        <f>'Input Data'!E11</f>
        <v>0</v>
      </c>
      <c r="F56" s="43">
        <f>'Input Data'!F11</f>
        <v>0</v>
      </c>
      <c r="G56" s="43">
        <f>'Input Data'!G11</f>
        <v>0</v>
      </c>
      <c r="H56" s="14"/>
      <c r="I56" s="14"/>
      <c r="J56" s="14"/>
      <c r="K56" s="14"/>
      <c r="L56" s="14"/>
      <c r="M56" s="14"/>
      <c r="N56" s="14"/>
      <c r="O56" s="14"/>
    </row>
    <row r="57" spans="2:15" s="4" customFormat="1" x14ac:dyDescent="0.25">
      <c r="B57" s="3"/>
      <c r="C57" s="43"/>
      <c r="D57" s="43"/>
      <c r="E57" s="43"/>
      <c r="F57" s="43"/>
      <c r="G57" s="43"/>
      <c r="H57" s="14"/>
      <c r="I57" s="14"/>
      <c r="J57" s="14"/>
      <c r="K57" s="14"/>
      <c r="L57" s="14"/>
      <c r="M57" s="14"/>
      <c r="N57" s="14"/>
      <c r="O57" s="14"/>
    </row>
    <row r="58" spans="2:15" s="4" customFormat="1" x14ac:dyDescent="0.25">
      <c r="B58" s="50" t="s">
        <v>36</v>
      </c>
      <c r="C58" s="43">
        <f>'Input Data'!C25</f>
        <v>0</v>
      </c>
      <c r="D58" s="43">
        <f>'Input Data'!D25</f>
        <v>0</v>
      </c>
      <c r="E58" s="43">
        <f>'Input Data'!E25</f>
        <v>0</v>
      </c>
      <c r="F58" s="43">
        <f>'Input Data'!F25</f>
        <v>0</v>
      </c>
      <c r="G58" s="43">
        <f>'Input Data'!G25</f>
        <v>0</v>
      </c>
      <c r="H58" s="14"/>
      <c r="I58" s="14"/>
      <c r="J58" s="14"/>
      <c r="K58" s="14"/>
      <c r="L58" s="14"/>
      <c r="M58" s="14"/>
      <c r="N58" s="14"/>
      <c r="O58" s="14"/>
    </row>
    <row r="59" spans="2:15" s="4" customFormat="1" x14ac:dyDescent="0.25">
      <c r="B59" s="22" t="s">
        <v>37</v>
      </c>
      <c r="C59" s="43">
        <f>'Input Data'!C26</f>
        <v>0</v>
      </c>
      <c r="D59" s="43">
        <f>'Input Data'!D26</f>
        <v>0</v>
      </c>
      <c r="E59" s="43">
        <f>'Input Data'!E26</f>
        <v>0</v>
      </c>
      <c r="F59" s="43">
        <f>'Input Data'!F26</f>
        <v>0</v>
      </c>
      <c r="G59" s="43">
        <f>'Input Data'!G26</f>
        <v>0</v>
      </c>
      <c r="H59" s="14"/>
      <c r="I59" s="14"/>
      <c r="J59" s="14"/>
      <c r="K59" s="14"/>
      <c r="L59" s="14"/>
      <c r="M59" s="14"/>
      <c r="N59" s="14"/>
      <c r="O59" s="14"/>
    </row>
    <row r="60" spans="2:15" s="4" customFormat="1" x14ac:dyDescent="0.25">
      <c r="B60" s="22" t="s">
        <v>38</v>
      </c>
      <c r="C60" s="43">
        <f>'Input Data'!C27</f>
        <v>0</v>
      </c>
      <c r="D60" s="43">
        <f>'Input Data'!D27</f>
        <v>0</v>
      </c>
      <c r="E60" s="43">
        <f>'Input Data'!E27</f>
        <v>0</v>
      </c>
      <c r="F60" s="43">
        <f>'Input Data'!F27</f>
        <v>0</v>
      </c>
      <c r="G60" s="43">
        <f>'Input Data'!G27</f>
        <v>0</v>
      </c>
      <c r="H60" s="14"/>
      <c r="I60" s="14"/>
      <c r="J60" s="14"/>
      <c r="K60" s="14"/>
      <c r="L60" s="14"/>
      <c r="M60" s="14"/>
      <c r="N60" s="14"/>
      <c r="O60" s="14"/>
    </row>
    <row r="61" spans="2:15" s="4" customFormat="1" x14ac:dyDescent="0.25">
      <c r="B61" s="4" t="s">
        <v>128</v>
      </c>
      <c r="C61" s="43">
        <f>SUM(C58:C60)</f>
        <v>0</v>
      </c>
      <c r="D61" s="43">
        <f t="shared" ref="D61:G61" si="0">SUM(D58:D60)</f>
        <v>0</v>
      </c>
      <c r="E61" s="43">
        <f t="shared" si="0"/>
        <v>0</v>
      </c>
      <c r="F61" s="43">
        <f t="shared" si="0"/>
        <v>0</v>
      </c>
      <c r="G61" s="43">
        <f t="shared" si="0"/>
        <v>0</v>
      </c>
      <c r="H61" s="14"/>
      <c r="I61" s="14"/>
      <c r="J61" s="14"/>
      <c r="K61" s="14"/>
      <c r="L61" s="14"/>
      <c r="M61" s="14"/>
      <c r="N61" s="14"/>
      <c r="O61" s="14"/>
    </row>
    <row r="62" spans="2:15" s="4" customFormat="1" x14ac:dyDescent="0.25">
      <c r="B62" s="50" t="s">
        <v>129</v>
      </c>
      <c r="C62" s="44" t="e">
        <f>C58/C$56</f>
        <v>#DIV/0!</v>
      </c>
      <c r="D62" s="44" t="e">
        <f t="shared" ref="D62:G62" si="1">D58/D$56</f>
        <v>#DIV/0!</v>
      </c>
      <c r="E62" s="44" t="e">
        <f t="shared" si="1"/>
        <v>#DIV/0!</v>
      </c>
      <c r="F62" s="44" t="e">
        <f t="shared" si="1"/>
        <v>#DIV/0!</v>
      </c>
      <c r="G62" s="44" t="e">
        <f t="shared" si="1"/>
        <v>#DIV/0!</v>
      </c>
      <c r="H62" s="14"/>
      <c r="I62" s="14"/>
      <c r="J62" s="14"/>
      <c r="K62" s="14"/>
      <c r="L62" s="14"/>
      <c r="M62" s="14"/>
      <c r="N62" s="14"/>
      <c r="O62" s="14"/>
    </row>
    <row r="63" spans="2:15" s="4" customFormat="1" x14ac:dyDescent="0.25">
      <c r="B63" s="22" t="s">
        <v>130</v>
      </c>
      <c r="C63" s="44" t="e">
        <f t="shared" ref="C63:G64" si="2">C59/C$56</f>
        <v>#DIV/0!</v>
      </c>
      <c r="D63" s="44" t="e">
        <f t="shared" si="2"/>
        <v>#DIV/0!</v>
      </c>
      <c r="E63" s="44" t="e">
        <f t="shared" si="2"/>
        <v>#DIV/0!</v>
      </c>
      <c r="F63" s="44" t="e">
        <f t="shared" si="2"/>
        <v>#DIV/0!</v>
      </c>
      <c r="G63" s="44" t="e">
        <f t="shared" si="2"/>
        <v>#DIV/0!</v>
      </c>
      <c r="H63" s="14"/>
      <c r="I63" s="14"/>
      <c r="J63" s="14"/>
      <c r="K63" s="14"/>
      <c r="L63" s="14"/>
      <c r="M63" s="14"/>
      <c r="N63" s="14"/>
      <c r="O63" s="14"/>
    </row>
    <row r="64" spans="2:15" s="4" customFormat="1" x14ac:dyDescent="0.25">
      <c r="B64" s="22" t="s">
        <v>131</v>
      </c>
      <c r="C64" s="44" t="e">
        <f t="shared" si="2"/>
        <v>#DIV/0!</v>
      </c>
      <c r="D64" s="44" t="e">
        <f t="shared" si="2"/>
        <v>#DIV/0!</v>
      </c>
      <c r="E64" s="44" t="e">
        <f t="shared" si="2"/>
        <v>#DIV/0!</v>
      </c>
      <c r="F64" s="44" t="e">
        <f t="shared" si="2"/>
        <v>#DIV/0!</v>
      </c>
      <c r="G64" s="44" t="e">
        <f t="shared" si="2"/>
        <v>#DIV/0!</v>
      </c>
      <c r="H64" s="14"/>
      <c r="I64" s="14"/>
      <c r="J64" s="14"/>
      <c r="K64" s="14"/>
      <c r="L64" s="14"/>
      <c r="M64" s="14"/>
      <c r="N64" s="14"/>
      <c r="O64" s="14"/>
    </row>
    <row r="65" spans="2:15" s="4" customFormat="1" x14ac:dyDescent="0.25">
      <c r="B65" s="4" t="s">
        <v>132</v>
      </c>
      <c r="C65" s="44" t="e">
        <f>SUM(C62:C64)</f>
        <v>#DIV/0!</v>
      </c>
      <c r="D65" s="44" t="e">
        <f t="shared" ref="D65:G65" si="3">SUM(D62:D64)</f>
        <v>#DIV/0!</v>
      </c>
      <c r="E65" s="44" t="e">
        <f t="shared" si="3"/>
        <v>#DIV/0!</v>
      </c>
      <c r="F65" s="44" t="e">
        <f t="shared" si="3"/>
        <v>#DIV/0!</v>
      </c>
      <c r="G65" s="44" t="e">
        <f t="shared" si="3"/>
        <v>#DIV/0!</v>
      </c>
      <c r="H65" s="14"/>
      <c r="I65" s="14"/>
      <c r="J65" s="14"/>
      <c r="K65" s="14"/>
      <c r="L65" s="14"/>
      <c r="M65" s="14"/>
      <c r="N65" s="14"/>
      <c r="O65" s="14"/>
    </row>
    <row r="66" spans="2:15" s="4" customFormat="1" x14ac:dyDescent="0.25">
      <c r="B66" s="4" t="s">
        <v>133</v>
      </c>
      <c r="C66" s="49">
        <f>C56-C61</f>
        <v>0</v>
      </c>
      <c r="D66" s="49">
        <f t="shared" ref="D66:G66" si="4">D56-D61</f>
        <v>0</v>
      </c>
      <c r="E66" s="49">
        <f t="shared" si="4"/>
        <v>0</v>
      </c>
      <c r="F66" s="49">
        <f t="shared" si="4"/>
        <v>0</v>
      </c>
      <c r="G66" s="49">
        <f t="shared" si="4"/>
        <v>0</v>
      </c>
      <c r="H66" s="14"/>
      <c r="I66" s="14"/>
      <c r="J66" s="14"/>
      <c r="K66" s="14"/>
      <c r="L66" s="14"/>
      <c r="M66" s="14"/>
      <c r="N66" s="14"/>
      <c r="O66" s="14"/>
    </row>
    <row r="67" spans="2:15" s="4" customFormat="1" x14ac:dyDescent="0.25">
      <c r="B67" s="4" t="s">
        <v>134</v>
      </c>
      <c r="C67" s="44" t="e">
        <f>C66/C56</f>
        <v>#DIV/0!</v>
      </c>
      <c r="D67" s="44" t="e">
        <f t="shared" ref="D67:G67" si="5">D66/D56</f>
        <v>#DIV/0!</v>
      </c>
      <c r="E67" s="44" t="e">
        <f t="shared" si="5"/>
        <v>#DIV/0!</v>
      </c>
      <c r="F67" s="44" t="e">
        <f t="shared" si="5"/>
        <v>#DIV/0!</v>
      </c>
      <c r="G67" s="44" t="e">
        <f t="shared" si="5"/>
        <v>#DIV/0!</v>
      </c>
      <c r="H67" s="14"/>
      <c r="I67" s="14"/>
      <c r="J67" s="14"/>
      <c r="K67" s="14"/>
      <c r="L67" s="14"/>
      <c r="M67" s="14"/>
      <c r="N67" s="14"/>
      <c r="O67" s="14"/>
    </row>
    <row r="68" spans="2:15" s="4" customFormat="1" x14ac:dyDescent="0.25">
      <c r="C68" s="44"/>
      <c r="D68" s="44"/>
      <c r="E68" s="44"/>
      <c r="F68" s="44"/>
      <c r="G68" s="44"/>
      <c r="H68" s="14"/>
      <c r="I68" s="14"/>
      <c r="J68" s="14"/>
      <c r="K68" s="14"/>
      <c r="L68" s="14"/>
      <c r="M68" s="14"/>
      <c r="N68" s="14"/>
      <c r="O68" s="14"/>
    </row>
    <row r="69" spans="2:15" s="4" customFormat="1" x14ac:dyDescent="0.25">
      <c r="B69" s="4" t="s">
        <v>135</v>
      </c>
      <c r="C69" s="51">
        <f>'Input Data'!J26</f>
        <v>0</v>
      </c>
      <c r="D69" s="51">
        <f>'Input Data'!K26</f>
        <v>0</v>
      </c>
      <c r="E69" s="51">
        <f>'Input Data'!L26</f>
        <v>0</v>
      </c>
      <c r="F69" s="51">
        <f>'Input Data'!M26</f>
        <v>0</v>
      </c>
      <c r="G69" s="51">
        <f>'Input Data'!N26</f>
        <v>0</v>
      </c>
      <c r="H69" s="14"/>
      <c r="I69" s="14"/>
      <c r="J69" s="14"/>
      <c r="K69" s="14"/>
      <c r="L69" s="14"/>
      <c r="M69" s="14"/>
      <c r="N69" s="14"/>
      <c r="O69" s="14"/>
    </row>
    <row r="70" spans="2:15" s="4" customFormat="1" x14ac:dyDescent="0.25">
      <c r="B70" s="4" t="s">
        <v>136</v>
      </c>
      <c r="C70" s="52" t="e">
        <f>'Input Data'!J25</f>
        <v>#DIV/0!</v>
      </c>
      <c r="D70" s="52" t="e">
        <f>'Input Data'!K25</f>
        <v>#DIV/0!</v>
      </c>
      <c r="E70" s="52" t="e">
        <f>'Input Data'!L25</f>
        <v>#DIV/0!</v>
      </c>
      <c r="F70" s="52" t="e">
        <f>'Input Data'!M25</f>
        <v>#DIV/0!</v>
      </c>
      <c r="G70" s="52" t="e">
        <f>'Input Data'!N25</f>
        <v>#DIV/0!</v>
      </c>
      <c r="H70" s="14"/>
      <c r="I70" s="14"/>
      <c r="J70" s="14"/>
      <c r="K70" s="14"/>
      <c r="L70" s="14"/>
      <c r="M70" s="14"/>
      <c r="N70" s="14"/>
      <c r="O70" s="14"/>
    </row>
    <row r="71" spans="2:15" s="4" customFormat="1" x14ac:dyDescent="0.25"/>
    <row r="72" spans="2:15" s="4" customFormat="1" x14ac:dyDescent="0.25"/>
  </sheetData>
  <sheetProtection selectLockedCells="1" selectUnlockedCells="1"/>
  <mergeCells count="6">
    <mergeCell ref="B3:G7"/>
    <mergeCell ref="B9:O9"/>
    <mergeCell ref="B11:F11"/>
    <mergeCell ref="H11:N11"/>
    <mergeCell ref="B31:F31"/>
    <mergeCell ref="H31:N31"/>
  </mergeCells>
  <pageMargins left="0.7" right="0.7" top="0.75" bottom="0.75" header="0.3" footer="0.3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ED558C64-0BCC-479D-A0D0-7240DFF51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8560F4-0E50-4B99-9328-EEBF3322A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B3A97-E1EB-4361-8C32-27CCA1E9D5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78801f-0822-4fc8-ab90-e8bb196aef62"/>
    <ds:schemaRef ds:uri="45dae456-88b9-4ffb-bdb7-b103bac82d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Input Data</vt:lpstr>
      <vt:lpstr>Main KPI Dashboard</vt:lpstr>
      <vt:lpstr>Admissions Dashboard</vt:lpstr>
      <vt:lpstr>F&amp;B and M&amp;E Dashboard</vt:lpstr>
      <vt:lpstr>Retail Dashboard</vt:lpstr>
      <vt:lpstr>'Admissions Dashboard'!Print_Area</vt:lpstr>
      <vt:lpstr>'F&amp;B and M&amp;E Dashboard'!Print_Area</vt:lpstr>
      <vt:lpstr>'Main KPI Dashboard'!Print_Area</vt:lpstr>
      <vt:lpstr>'Retail Dashboard'!Print_Area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Mairea Doyle-Balfe</dc:creator>
  <cp:keywords/>
  <dc:description/>
  <cp:lastModifiedBy>Sharon Brennan</cp:lastModifiedBy>
  <cp:revision/>
  <dcterms:created xsi:type="dcterms:W3CDTF">2021-05-31T15:18:18Z</dcterms:created>
  <dcterms:modified xsi:type="dcterms:W3CDTF">2021-10-05T10:15:13Z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42781200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TriggerFlowInfo">
    <vt:lpwstr/>
  </property>
</Properties>
</file>